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GCAI1BFP001\home$\magdoulinshamseldin\Desktop\"/>
    </mc:Choice>
  </mc:AlternateContent>
  <xr:revisionPtr revIDLastSave="0" documentId="13_ncr:1_{786160EA-FA92-4123-9F47-40528AD34E6B}" xr6:coauthVersionLast="34" xr6:coauthVersionMax="34" xr10:uidLastSave="{00000000-0000-0000-0000-000000000000}"/>
  <bookViews>
    <workbookView xWindow="0" yWindow="0" windowWidth="16392" windowHeight="5352" activeTab="1" xr2:uid="{B384F9FA-0B79-4A07-BC58-92BD5CF09AA1}"/>
  </bookViews>
  <sheets>
    <sheet name="1" sheetId="1" r:id="rId1"/>
    <sheet name="Staff Members Performance" sheetId="33" r:id="rId2"/>
  </sheets>
  <definedNames>
    <definedName name="_xlnm._FilterDatabase" localSheetId="1" hidden="1">'Staff Members Performance'!$A$2:$WT$2</definedName>
    <definedName name="CategorySummary">#REF!</definedName>
    <definedName name="DayEight">'Staff Members Performance'!$EN$1:$FB$4</definedName>
    <definedName name="DayEighteen">'Staff Members Performance'!$MF$1:$MT$4</definedName>
    <definedName name="DayEleven">'Staff Members Performance'!$GV$1:$HJ$4</definedName>
    <definedName name="DayFifteen">'Staff Members Performance'!$JX$1:$KL$4</definedName>
    <definedName name="DayFive">'Staff Members Performance'!$CF$1:$CT$4,'Staff Members Performance'!$BO$1</definedName>
    <definedName name="DayFour">'Staff Members Performance'!$BL$1:$BZ$4</definedName>
    <definedName name="DayFourteen">'Staff Members Performance'!$JD$1:$JR$4</definedName>
    <definedName name="DayNine">'Staff Members Performance'!$FH$3:$FV$4,'Staff Members Performance'!$FI$1:$FV$2</definedName>
    <definedName name="DayNinteen">'Staff Members Performance'!$MZ$1:$NN$4</definedName>
    <definedName name="DayOne">'Staff Members Performance'!$D$2:$R$4</definedName>
    <definedName name="DaySeven">'Staff Members Performance'!$DT$1:$EH$4,'Staff Members Performance'!#REF!</definedName>
    <definedName name="DaySeventeen">'Staff Members Performance'!$LL$1:$LZ$4</definedName>
    <definedName name="DaySix">'Staff Members Performance'!$CZ$1:$DN$4</definedName>
    <definedName name="DaySixteen">'Staff Members Performance'!$KR$1:$LF$4</definedName>
    <definedName name="DayTen">'Staff Members Performance'!$GB$1:$GP$4</definedName>
    <definedName name="DayThirteen">'Staff Members Performance'!$IJ$1:$IX$4</definedName>
    <definedName name="DayThirty">'Staff Members Performance'!$VL$1:$VZ$4</definedName>
    <definedName name="DayThirtyOne">'Staff Members Performance'!$WF$1:$WT$4</definedName>
    <definedName name="DayThree">'Staff Members Performance'!$AR$1:$BF$4</definedName>
    <definedName name="DayTwelve">'Staff Members Performance'!$HP$1:$ID$4</definedName>
    <definedName name="DayTwenty">'Staff Members Performance'!$NT$1:$OH$4</definedName>
    <definedName name="DayTwentyEight">'Staff Members Performance'!$TX$1:$UL$4</definedName>
    <definedName name="DayTwentyFive">'Staff Members Performance'!$RP$1:$SD$4</definedName>
    <definedName name="DayTwentyFour">'Staff Members Performance'!$QV$1:$RJ$4</definedName>
    <definedName name="DayTwentyNine">'Staff Members Performance'!$UR$1:$VF$4</definedName>
    <definedName name="DayTwentyOne">'Staff Members Performance'!$ON$1:$PB$4</definedName>
    <definedName name="DayTwentySeven">'Staff Members Performance'!$TD$1:$TR$4</definedName>
    <definedName name="DayTwentySix">'Staff Members Performance'!$SJ$1:$SX$4</definedName>
    <definedName name="DayTwentyThree">'Staff Members Performance'!$QB$1:$QP$4</definedName>
    <definedName name="DayTwentyTwo">'Staff Members Performance'!$PH$1:$PV$4</definedName>
    <definedName name="DayTwo">'Staff Members Performance'!$X$1:$AL$4</definedName>
    <definedName name="ServiceSummary">#REF!</definedName>
    <definedName name="StaffMembersPerformance">#REF!</definedName>
    <definedName name="TimePeriodOverview">#REF!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3" l="1"/>
  <c r="G4" i="33" l="1"/>
  <c r="G3" i="33"/>
  <c r="F4" i="33" l="1"/>
  <c r="H4" i="33"/>
  <c r="I4" i="33"/>
  <c r="J4" i="33"/>
  <c r="K4" i="33"/>
  <c r="L4" i="33"/>
  <c r="M4" i="33"/>
  <c r="N4" i="33"/>
  <c r="O4" i="33"/>
  <c r="R4" i="33"/>
  <c r="O3" i="33" l="1"/>
  <c r="N3" i="33"/>
  <c r="M3" i="33"/>
  <c r="L3" i="33"/>
  <c r="K3" i="33"/>
  <c r="J3" i="33"/>
  <c r="I3" i="33"/>
  <c r="H3" i="33"/>
  <c r="F3" i="33"/>
  <c r="R3" i="33" l="1"/>
</calcChain>
</file>

<file path=xl/sharedStrings.xml><?xml version="1.0" encoding="utf-8"?>
<sst xmlns="http://schemas.openxmlformats.org/spreadsheetml/2006/main" count="41" uniqueCount="34">
  <si>
    <t>Served</t>
  </si>
  <si>
    <t>Total</t>
  </si>
  <si>
    <t>Average</t>
  </si>
  <si>
    <t>Idle Time</t>
  </si>
  <si>
    <t>First Login</t>
  </si>
  <si>
    <t>Last Logout</t>
  </si>
  <si>
    <t>Total Login Time</t>
  </si>
  <si>
    <t>No Shows</t>
  </si>
  <si>
    <t>Effective</t>
  </si>
  <si>
    <t>Tardiness</t>
  </si>
  <si>
    <t>Teaching Centre Revenue</t>
  </si>
  <si>
    <t>Exams Revenue</t>
  </si>
  <si>
    <t>Total Revenue</t>
  </si>
  <si>
    <t>Day Shift</t>
  </si>
  <si>
    <t>Revenue</t>
  </si>
  <si>
    <t>MTD</t>
  </si>
  <si>
    <t>Agouza</t>
  </si>
  <si>
    <t>City Stars</t>
  </si>
  <si>
    <t>26:23:44</t>
  </si>
  <si>
    <t>22:38:24</t>
  </si>
  <si>
    <t>0:09:50</t>
  </si>
  <si>
    <t>3:45:20</t>
  </si>
  <si>
    <t>5:14:50</t>
  </si>
  <si>
    <t>4:36:24</t>
  </si>
  <si>
    <t>0:13:09</t>
  </si>
  <si>
    <t>0:38:26</t>
  </si>
  <si>
    <t>Staff member</t>
  </si>
  <si>
    <t>First login</t>
  </si>
  <si>
    <t>Last logout</t>
  </si>
  <si>
    <t>Total login time</t>
  </si>
  <si>
    <t>No shows</t>
  </si>
  <si>
    <t>effective</t>
  </si>
  <si>
    <t>LLLLL</t>
  </si>
  <si>
    <t>MMMMM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</si>
</sst>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SansSerif"/>
    </font>
    <font>
      <b/>
      <sz val="10"/>
      <color indexed="72"/>
      <name val="Arial"/>
      <family val="2"/>
    </font>
    <font>
      <sz val="10"/>
      <color indexed="7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theme="0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0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0" fontId="0" fillId="0" borderId="2" xfId="0" applyNumberFormat="1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2"/>
    <xf numFmtId="0" fontId="6" fillId="3" borderId="0" xfId="0" applyNumberFormat="1" applyFont="1" applyFill="1" applyBorder="1" applyAlignment="1" applyProtection="1">
      <alignment horizontal="left" vertical="top" wrapText="1"/>
    </xf>
    <xf numFmtId="0" fontId="7" fillId="4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right" vertical="top" wrapText="1"/>
    </xf>
    <xf numFmtId="0" fontId="0" fillId="0" borderId="2" xfId="0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/>
    <xf numFmtId="3" fontId="8" fillId="3" borderId="0" xfId="0" applyNumberFormat="1" applyFont="1" applyFill="1" applyBorder="1" applyAlignment="1" applyProtection="1">
      <alignment horizontal="right" vertical="top" wrapText="1"/>
    </xf>
    <xf numFmtId="0" fontId="8" fillId="3" borderId="0" xfId="0" applyNumberFormat="1" applyFont="1" applyFill="1" applyBorder="1" applyAlignment="1" applyProtection="1">
      <alignment horizontal="right" vertical="top" wrapText="1"/>
    </xf>
    <xf numFmtId="165" fontId="8" fillId="3" borderId="0" xfId="0" applyNumberFormat="1" applyFont="1" applyFill="1" applyBorder="1" applyAlignment="1" applyProtection="1">
      <alignment horizontal="right" vertical="top" wrapText="1"/>
    </xf>
    <xf numFmtId="0" fontId="7" fillId="3" borderId="0" xfId="0" applyNumberFormat="1" applyFont="1" applyFill="1" applyBorder="1" applyAlignment="1" applyProtection="1">
      <alignment horizontal="left" vertical="top" wrapText="1"/>
    </xf>
    <xf numFmtId="20" fontId="8" fillId="3" borderId="0" xfId="0" applyNumberFormat="1" applyFont="1" applyFill="1" applyBorder="1" applyAlignment="1" applyProtection="1">
      <alignment horizontal="righ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20" fontId="0" fillId="0" borderId="13" xfId="0" applyNumberForma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 xr:uid="{F153B852-375D-4D85-B899-35D1D2D6B728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ayOne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ffMembersPerformanc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572769</xdr:colOff>
      <xdr:row>3</xdr:row>
      <xdr:rowOff>29528</xdr:rowOff>
    </xdr:to>
    <xdr:grpSp>
      <xdr:nvGrpSpPr>
        <xdr:cNvPr id="5" name="Group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543A2-02A1-4A56-B72A-4F217C3A13E7}"/>
            </a:ext>
          </a:extLst>
        </xdr:cNvPr>
        <xdr:cNvGrpSpPr/>
      </xdr:nvGrpSpPr>
      <xdr:grpSpPr>
        <a:xfrm>
          <a:off x="38100" y="38100"/>
          <a:ext cx="534669" cy="540068"/>
          <a:chOff x="1" y="1"/>
          <a:chExt cx="1069950" cy="1080242"/>
        </a:xfrm>
      </xdr:grpSpPr>
      <xdr:sp macro="" textlink="">
        <xdr:nvSpPr>
          <xdr:cNvPr id="6" name="Rectangle: Rounded Corners 5">
            <a:extLst>
              <a:ext uri="{FF2B5EF4-FFF2-40B4-BE49-F238E27FC236}">
                <a16:creationId xmlns:a16="http://schemas.microsoft.com/office/drawing/2014/main" id="{A35EEA39-D27B-4B9F-B83F-A319172D89B3}"/>
              </a:ext>
            </a:extLst>
          </xdr:cNvPr>
          <xdr:cNvSpPr/>
        </xdr:nvSpPr>
        <xdr:spPr>
          <a:xfrm>
            <a:off x="9568" y="4865"/>
            <a:ext cx="1060383" cy="1065087"/>
          </a:xfrm>
          <a:prstGeom prst="roundRect">
            <a:avLst/>
          </a:prstGeom>
          <a:solidFill>
            <a:srgbClr val="1F497D"/>
          </a:solidFill>
          <a:ln>
            <a:solidFill>
              <a:srgbClr val="1F497D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/>
          <a:p>
            <a:endParaRPr lang="en-US"/>
          </a:p>
        </xdr:txBody>
      </xdr:sp>
      <xdr:sp macro="" textlink="">
        <xdr:nvSpPr>
          <xdr:cNvPr id="7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DD0F629-837B-4A1D-886C-6FC2D4AF34B5}"/>
              </a:ext>
            </a:extLst>
          </xdr:cNvPr>
          <xdr:cNvSpPr txBox="1"/>
        </xdr:nvSpPr>
        <xdr:spPr>
          <a:xfrm>
            <a:off x="1" y="1"/>
            <a:ext cx="1060384" cy="108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algn="ctr">
              <a:spcBef>
                <a:spcPts val="0"/>
              </a:spcBef>
              <a:spcAft>
                <a:spcPts val="0"/>
              </a:spcAft>
            </a:pPr>
            <a:r>
              <a:rPr lang="en-US" sz="800" b="1">
                <a:solidFill>
                  <a:schemeClr val="bg1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View Report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110830</xdr:colOff>
      <xdr:row>0</xdr:row>
      <xdr:rowOff>64281</xdr:rowOff>
    </xdr:from>
    <xdr:to>
      <xdr:col>0</xdr:col>
      <xdr:colOff>645499</xdr:colOff>
      <xdr:row>2</xdr:row>
      <xdr:rowOff>105586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EE09F27F-9D01-4571-BAF8-167EF5939154}"/>
            </a:ext>
          </a:extLst>
        </xdr:cNvPr>
        <xdr:cNvGrpSpPr/>
      </xdr:nvGrpSpPr>
      <xdr:grpSpPr>
        <a:xfrm>
          <a:off x="110830" y="64281"/>
          <a:ext cx="534669" cy="528985"/>
          <a:chOff x="1" y="1"/>
          <a:chExt cx="1069950" cy="1080242"/>
        </a:xfrm>
      </xdr:grpSpPr>
      <xdr:sp macro="" textlink="">
        <xdr:nvSpPr>
          <xdr:cNvPr id="12" name="Rectangle: Rounded Corners 11">
            <a:extLst>
              <a:ext uri="{FF2B5EF4-FFF2-40B4-BE49-F238E27FC236}">
                <a16:creationId xmlns:a16="http://schemas.microsoft.com/office/drawing/2014/main" id="{2AB8BFAD-38BC-4113-ADB1-1143AE7E9467}"/>
              </a:ext>
            </a:extLst>
          </xdr:cNvPr>
          <xdr:cNvSpPr/>
        </xdr:nvSpPr>
        <xdr:spPr>
          <a:xfrm>
            <a:off x="9568" y="4865"/>
            <a:ext cx="1060383" cy="1065087"/>
          </a:xfrm>
          <a:prstGeom prst="roundRect">
            <a:avLst/>
          </a:prstGeom>
          <a:solidFill>
            <a:srgbClr val="1F497D"/>
          </a:solidFill>
          <a:ln>
            <a:solidFill>
              <a:srgbClr val="1F497D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/>
          <a:p>
            <a:endParaRPr lang="en-US"/>
          </a:p>
        </xdr:txBody>
      </xdr:sp>
      <xdr:sp macro="" textlink="">
        <xdr:nvSpPr>
          <xdr:cNvPr id="13" name="TextBox 1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4E6B76A-CCA5-4CE7-8084-52115DDAD0B6}"/>
              </a:ext>
            </a:extLst>
          </xdr:cNvPr>
          <xdr:cNvSpPr txBox="1"/>
        </xdr:nvSpPr>
        <xdr:spPr>
          <a:xfrm>
            <a:off x="1" y="1"/>
            <a:ext cx="1060384" cy="108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algn="ctr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solidFill>
                  <a:schemeClr val="bg1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View Final</a:t>
            </a:r>
            <a:endParaRPr lang="en-US" sz="800" b="1">
              <a:solidFill>
                <a:schemeClr val="bg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B01A-3AB6-4D3B-8967-DF5B767029BB}">
  <dimension ref="B1:AF4"/>
  <sheetViews>
    <sheetView workbookViewId="0">
      <selection activeCell="G4" sqref="G4:H4"/>
    </sheetView>
  </sheetViews>
  <sheetFormatPr defaultRowHeight="14.4"/>
  <cols>
    <col min="2" max="2" width="9.6640625" bestFit="1" customWidth="1"/>
    <col min="8" max="8" width="12" bestFit="1" customWidth="1"/>
  </cols>
  <sheetData>
    <row r="1" spans="2:32" ht="14.4" customHeight="1">
      <c r="B1" s="22" t="s">
        <v>26</v>
      </c>
      <c r="C1" s="23"/>
      <c r="D1" s="23"/>
      <c r="E1" s="23"/>
      <c r="F1" s="16"/>
      <c r="G1" s="22" t="s">
        <v>27</v>
      </c>
      <c r="H1" s="23"/>
      <c r="I1" s="22" t="s">
        <v>28</v>
      </c>
      <c r="J1" s="23"/>
      <c r="K1" s="22" t="s">
        <v>29</v>
      </c>
      <c r="L1" s="23"/>
      <c r="M1" s="23"/>
      <c r="N1" s="23"/>
      <c r="O1" s="23"/>
      <c r="P1" s="16"/>
      <c r="Q1" s="22" t="s">
        <v>0</v>
      </c>
      <c r="R1" s="23"/>
      <c r="S1" s="22" t="s">
        <v>30</v>
      </c>
      <c r="T1" s="23"/>
      <c r="U1" s="23"/>
      <c r="V1" s="23"/>
      <c r="W1" s="23"/>
      <c r="X1" s="17" t="s">
        <v>1</v>
      </c>
      <c r="Y1" s="22" t="s">
        <v>2</v>
      </c>
      <c r="Z1" s="23"/>
      <c r="AA1" s="16"/>
      <c r="AB1" s="22" t="s">
        <v>3</v>
      </c>
      <c r="AC1" s="23"/>
      <c r="AD1" s="23"/>
      <c r="AE1" s="22" t="s">
        <v>31</v>
      </c>
      <c r="AF1" s="23"/>
    </row>
    <row r="2" spans="2:32" ht="14.4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2:32" ht="14.4" customHeight="1">
      <c r="B3" s="27" t="s">
        <v>32</v>
      </c>
      <c r="C3" s="23"/>
      <c r="D3" s="23"/>
      <c r="E3" s="23"/>
      <c r="F3" s="16"/>
      <c r="G3" s="28">
        <v>25569.37638888889</v>
      </c>
      <c r="H3" s="23"/>
      <c r="I3" s="28">
        <v>25569.884722222221</v>
      </c>
      <c r="J3" s="23"/>
      <c r="K3" s="25" t="s">
        <v>18</v>
      </c>
      <c r="L3" s="23"/>
      <c r="M3" s="23"/>
      <c r="N3" s="23"/>
      <c r="O3" s="23"/>
      <c r="P3" s="16"/>
      <c r="Q3" s="24">
        <v>138</v>
      </c>
      <c r="R3" s="23"/>
      <c r="S3" s="24">
        <v>53</v>
      </c>
      <c r="T3" s="23"/>
      <c r="U3" s="23"/>
      <c r="V3" s="23"/>
      <c r="W3" s="23"/>
      <c r="X3" s="18" t="s">
        <v>19</v>
      </c>
      <c r="Y3" s="25" t="s">
        <v>20</v>
      </c>
      <c r="Z3" s="23"/>
      <c r="AA3" s="16"/>
      <c r="AB3" s="25" t="s">
        <v>21</v>
      </c>
      <c r="AC3" s="23"/>
      <c r="AD3" s="23"/>
      <c r="AE3" s="26">
        <v>0.85772015490823372</v>
      </c>
      <c r="AF3" s="23"/>
    </row>
    <row r="4" spans="2:32" ht="14.4" customHeight="1">
      <c r="B4" s="27" t="s">
        <v>33</v>
      </c>
      <c r="C4" s="23"/>
      <c r="D4" s="23"/>
      <c r="E4" s="23"/>
      <c r="F4" s="16"/>
      <c r="G4" s="28">
        <v>25569.52986111111</v>
      </c>
      <c r="H4" s="23"/>
      <c r="I4" s="28">
        <v>25569.990972222222</v>
      </c>
      <c r="J4" s="23"/>
      <c r="K4" s="25" t="s">
        <v>22</v>
      </c>
      <c r="L4" s="23"/>
      <c r="M4" s="23"/>
      <c r="N4" s="23"/>
      <c r="O4" s="23"/>
      <c r="P4" s="16"/>
      <c r="Q4" s="24">
        <v>21</v>
      </c>
      <c r="R4" s="23"/>
      <c r="S4" s="24">
        <v>8</v>
      </c>
      <c r="T4" s="23"/>
      <c r="U4" s="23"/>
      <c r="V4" s="23"/>
      <c r="W4" s="23"/>
      <c r="X4" s="18" t="s">
        <v>23</v>
      </c>
      <c r="Y4" s="25" t="s">
        <v>24</v>
      </c>
      <c r="Z4" s="23"/>
      <c r="AA4" s="16"/>
      <c r="AB4" s="25" t="s">
        <v>25</v>
      </c>
      <c r="AC4" s="23"/>
      <c r="AD4" s="23"/>
      <c r="AE4" s="26">
        <v>0.877924827951297</v>
      </c>
      <c r="AF4" s="23"/>
    </row>
  </sheetData>
  <mergeCells count="27">
    <mergeCell ref="K4:O4"/>
    <mergeCell ref="Q4:R4"/>
    <mergeCell ref="S4:W4"/>
    <mergeCell ref="Y4:Z4"/>
    <mergeCell ref="AB4:AD4"/>
    <mergeCell ref="AE4:AF4"/>
    <mergeCell ref="B3:E3"/>
    <mergeCell ref="G3:H3"/>
    <mergeCell ref="I3:J3"/>
    <mergeCell ref="K3:O3"/>
    <mergeCell ref="Q3:R3"/>
    <mergeCell ref="S3:W3"/>
    <mergeCell ref="Y3:Z3"/>
    <mergeCell ref="AB3:AD3"/>
    <mergeCell ref="AE3:AF3"/>
    <mergeCell ref="B4:E4"/>
    <mergeCell ref="G4:H4"/>
    <mergeCell ref="I4:J4"/>
    <mergeCell ref="Y1:Z1"/>
    <mergeCell ref="AB1:AD1"/>
    <mergeCell ref="AE1:AF1"/>
    <mergeCell ref="B1:E1"/>
    <mergeCell ref="G1:H1"/>
    <mergeCell ref="I1:J1"/>
    <mergeCell ref="K1:O1"/>
    <mergeCell ref="Q1:R1"/>
    <mergeCell ref="S1:W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9C3D-FF90-43D0-A6B9-A0CE33D488C5}">
  <dimension ref="A1:W7"/>
  <sheetViews>
    <sheetView tabSelected="1" workbookViewId="0">
      <selection activeCell="D5" sqref="D5"/>
    </sheetView>
  </sheetViews>
  <sheetFormatPr defaultColWidth="8.88671875" defaultRowHeight="14.4"/>
  <cols>
    <col min="1" max="1" width="11.109375" style="1" customWidth="1"/>
    <col min="2" max="2" width="8.88671875" style="1"/>
    <col min="3" max="3" width="12.88671875" style="1" bestFit="1" customWidth="1"/>
    <col min="4" max="4" width="30.6640625" style="1" customWidth="1"/>
    <col min="5" max="6" width="18.6640625" style="2" customWidth="1"/>
    <col min="7" max="9" width="18.6640625" style="1" customWidth="1"/>
    <col min="10" max="10" width="18.6640625" style="3" customWidth="1"/>
    <col min="11" max="15" width="18.6640625" style="1" customWidth="1"/>
    <col min="16" max="18" width="30.6640625" style="1" customWidth="1"/>
    <col min="19" max="23" width="8.88671875" style="1"/>
    <col min="24" max="24" width="30.6640625" customWidth="1"/>
    <col min="25" max="35" width="18.6640625" customWidth="1"/>
    <col min="36" max="38" width="30.6640625" customWidth="1"/>
    <col min="44" max="44" width="30.6640625" customWidth="1"/>
    <col min="45" max="55" width="18.6640625" customWidth="1"/>
    <col min="56" max="58" width="30.6640625" customWidth="1"/>
    <col min="64" max="64" width="30.6640625" customWidth="1"/>
    <col min="65" max="75" width="18.6640625" customWidth="1"/>
    <col min="76" max="78" width="30.6640625" customWidth="1"/>
    <col min="84" max="84" width="30.6640625" customWidth="1"/>
    <col min="85" max="95" width="18.6640625" customWidth="1"/>
    <col min="96" max="98" width="30.6640625" customWidth="1"/>
    <col min="104" max="104" width="30.6640625" customWidth="1"/>
    <col min="105" max="115" width="18.6640625" customWidth="1"/>
    <col min="116" max="118" width="30.6640625" customWidth="1"/>
    <col min="124" max="124" width="30.6640625" customWidth="1"/>
    <col min="125" max="135" width="18.6640625" customWidth="1"/>
    <col min="136" max="138" width="30.6640625" customWidth="1"/>
    <col min="144" max="144" width="30.6640625" customWidth="1"/>
    <col min="145" max="155" width="18.6640625" customWidth="1"/>
    <col min="156" max="158" width="30.6640625" customWidth="1"/>
    <col min="164" max="164" width="30.6640625" customWidth="1"/>
    <col min="165" max="175" width="18.6640625" customWidth="1"/>
    <col min="176" max="178" width="30.6640625" customWidth="1"/>
    <col min="184" max="184" width="30.6640625" customWidth="1"/>
    <col min="185" max="195" width="18.6640625" customWidth="1"/>
    <col min="196" max="198" width="30.6640625" customWidth="1"/>
    <col min="204" max="204" width="30.6640625" customWidth="1"/>
    <col min="205" max="215" width="18.6640625" customWidth="1"/>
    <col min="216" max="218" width="30.6640625" customWidth="1"/>
    <col min="224" max="224" width="30.6640625" customWidth="1"/>
    <col min="225" max="235" width="18.6640625" customWidth="1"/>
    <col min="236" max="238" width="30.6640625" customWidth="1"/>
    <col min="244" max="244" width="30.6640625" customWidth="1"/>
    <col min="245" max="255" width="18.6640625" customWidth="1"/>
    <col min="256" max="258" width="30.6640625" customWidth="1"/>
    <col min="264" max="264" width="30.6640625" customWidth="1"/>
    <col min="265" max="275" width="18.6640625" customWidth="1"/>
    <col min="276" max="278" width="30.6640625" customWidth="1"/>
    <col min="284" max="284" width="30.6640625" customWidth="1"/>
    <col min="285" max="295" width="18.6640625" customWidth="1"/>
    <col min="296" max="298" width="30.6640625" customWidth="1"/>
    <col min="304" max="304" width="30.6640625" customWidth="1"/>
    <col min="305" max="315" width="18.6640625" customWidth="1"/>
    <col min="316" max="318" width="30.6640625" customWidth="1"/>
    <col min="324" max="324" width="30.6640625" customWidth="1"/>
    <col min="325" max="335" width="18.6640625" customWidth="1"/>
    <col min="336" max="338" width="30.6640625" customWidth="1"/>
    <col min="344" max="344" width="30.6640625" customWidth="1"/>
    <col min="345" max="355" width="18.6640625" customWidth="1"/>
    <col min="356" max="358" width="30.6640625" customWidth="1"/>
    <col min="364" max="364" width="30.6640625" customWidth="1"/>
    <col min="365" max="375" width="18.6640625" customWidth="1"/>
    <col min="376" max="378" width="30.6640625" customWidth="1"/>
    <col min="384" max="384" width="30.6640625" customWidth="1"/>
    <col min="385" max="395" width="18.6640625" customWidth="1"/>
    <col min="396" max="398" width="30.6640625" customWidth="1"/>
    <col min="404" max="404" width="30.6640625" customWidth="1"/>
    <col min="405" max="415" width="18.6640625" customWidth="1"/>
    <col min="416" max="418" width="30.6640625" customWidth="1"/>
    <col min="424" max="424" width="30.6640625" customWidth="1"/>
    <col min="425" max="435" width="18.6640625" customWidth="1"/>
    <col min="436" max="438" width="30.6640625" customWidth="1"/>
    <col min="444" max="444" width="30.6640625" customWidth="1"/>
    <col min="445" max="455" width="18.6640625" customWidth="1"/>
    <col min="456" max="458" width="30.6640625" customWidth="1"/>
    <col min="464" max="464" width="30.6640625" customWidth="1"/>
    <col min="465" max="475" width="18.6640625" customWidth="1"/>
    <col min="476" max="478" width="30.6640625" customWidth="1"/>
    <col min="484" max="484" width="30.6640625" customWidth="1"/>
    <col min="485" max="495" width="18.6640625" customWidth="1"/>
    <col min="496" max="498" width="30.6640625" customWidth="1"/>
    <col min="504" max="504" width="30.6640625" customWidth="1"/>
    <col min="505" max="515" width="18.6640625" customWidth="1"/>
    <col min="516" max="518" width="30.6640625" customWidth="1"/>
    <col min="524" max="524" width="30.6640625" customWidth="1"/>
    <col min="525" max="535" width="18.6640625" customWidth="1"/>
    <col min="536" max="538" width="30.6640625" customWidth="1"/>
    <col min="544" max="544" width="30.6640625" customWidth="1"/>
    <col min="545" max="555" width="18.6640625" customWidth="1"/>
    <col min="556" max="558" width="30.6640625" customWidth="1"/>
    <col min="564" max="564" width="30.6640625" customWidth="1"/>
    <col min="565" max="575" width="18.6640625" customWidth="1"/>
    <col min="576" max="578" width="30.6640625" customWidth="1"/>
    <col min="584" max="584" width="30.6640625" customWidth="1"/>
    <col min="585" max="595" width="18.6640625" customWidth="1"/>
    <col min="596" max="598" width="30.6640625" customWidth="1"/>
    <col min="604" max="604" width="30.6640625" customWidth="1"/>
    <col min="605" max="615" width="18.6640625" customWidth="1"/>
    <col min="616" max="618" width="30.6640625" customWidth="1"/>
  </cols>
  <sheetData>
    <row r="1" spans="1:18" ht="19.2" thickTop="1" thickBot="1">
      <c r="C1" s="29"/>
      <c r="D1" s="31"/>
      <c r="E1" s="36" t="s">
        <v>13</v>
      </c>
      <c r="F1" s="33" t="s">
        <v>4</v>
      </c>
      <c r="G1" s="33" t="s">
        <v>9</v>
      </c>
      <c r="H1" s="33" t="s">
        <v>5</v>
      </c>
      <c r="I1" s="33" t="s">
        <v>6</v>
      </c>
      <c r="J1" s="38" t="s">
        <v>0</v>
      </c>
      <c r="K1" s="33" t="s">
        <v>7</v>
      </c>
      <c r="L1" s="33" t="s">
        <v>1</v>
      </c>
      <c r="M1" s="33" t="s">
        <v>2</v>
      </c>
      <c r="N1" s="33" t="s">
        <v>3</v>
      </c>
      <c r="O1" s="33" t="s">
        <v>8</v>
      </c>
      <c r="P1" s="33" t="s">
        <v>14</v>
      </c>
      <c r="Q1" s="33"/>
      <c r="R1" s="35"/>
    </row>
    <row r="2" spans="1:18" ht="19.2" thickTop="1" thickBot="1">
      <c r="C2" s="30"/>
      <c r="D2" s="32"/>
      <c r="E2" s="37"/>
      <c r="F2" s="34"/>
      <c r="G2" s="34"/>
      <c r="H2" s="34"/>
      <c r="I2" s="34"/>
      <c r="J2" s="39"/>
      <c r="K2" s="34"/>
      <c r="L2" s="34"/>
      <c r="M2" s="34"/>
      <c r="N2" s="34"/>
      <c r="O2" s="34"/>
      <c r="P2" s="13" t="s">
        <v>10</v>
      </c>
      <c r="Q2" s="13" t="s">
        <v>11</v>
      </c>
      <c r="R2" s="14" t="s">
        <v>12</v>
      </c>
    </row>
    <row r="3" spans="1:18" ht="19.2" thickTop="1" thickBot="1">
      <c r="C3" s="20" t="s">
        <v>16</v>
      </c>
      <c r="D3" s="21" t="s">
        <v>32</v>
      </c>
      <c r="E3" s="4">
        <v>0.35416666666666669</v>
      </c>
      <c r="F3" s="4">
        <f>IFERROR(INDEX('1'!$G$1:$AE$4,MATCH($D3,'1'!$B$1:$B$4,0),1),"")</f>
        <v>25569.37638888889</v>
      </c>
      <c r="G3" s="4">
        <f>IF(E3&gt;MOD(F3,1),0,F3-E3)</f>
        <v>25569.022222222222</v>
      </c>
      <c r="H3" s="4">
        <f>IFERROR(INDEX('1'!$G$1:$AE$4,MATCH($D3,'1'!$B$1:$B$4,0),3),"")</f>
        <v>25569.884722222221</v>
      </c>
      <c r="I3" s="4" t="str">
        <f>IFERROR(INDEX('1'!$G$1:$AE$4,MATCH($D3,'1'!$B$1:$B$4,0),5),"")</f>
        <v>26:23:44</v>
      </c>
      <c r="J3" s="5">
        <f>IFERROR(INDEX('1'!$G$1:$AE$4,MATCH($D3,'1'!$B$1:$B$4,0),11),"")</f>
        <v>138</v>
      </c>
      <c r="K3" s="5">
        <f>IFERROR(INDEX('1'!$G$1:$AE$4,MATCH($D3,'1'!$B$1:$B$4,0),13),"")</f>
        <v>53</v>
      </c>
      <c r="L3" s="5" t="str">
        <f>IFERROR(INDEX('1'!$G$1:$AE$4,MATCH($D3,'1'!$B$1:$B$4,0),18),"")</f>
        <v>22:38:24</v>
      </c>
      <c r="M3" s="5" t="str">
        <f>IFERROR(INDEX('1'!$G$1:$AE$4,MATCH($D3,'1'!$B$1:$B$4,0),19),"")</f>
        <v>0:09:50</v>
      </c>
      <c r="N3" s="5" t="str">
        <f>IFERROR(INDEX('1'!$G$1:$AE$4,MATCH($D3,'1'!$B$1:$B$4,0),22),"")</f>
        <v>3:45:20</v>
      </c>
      <c r="O3" s="6">
        <f>IFERROR(INDEX('1'!$G$1:$AE$4,MATCH($D3,'1'!$B$1:$B$4,0),25),"")</f>
        <v>0.85772015490823372</v>
      </c>
      <c r="P3" s="7">
        <v>0</v>
      </c>
      <c r="Q3" s="7">
        <v>0</v>
      </c>
      <c r="R3" s="8">
        <f>P3+Q3</f>
        <v>0</v>
      </c>
    </row>
    <row r="4" spans="1:18" ht="19.2" thickTop="1" thickBot="1">
      <c r="A4" s="15" t="s">
        <v>15</v>
      </c>
      <c r="C4" s="20" t="s">
        <v>17</v>
      </c>
      <c r="D4" s="21" t="s">
        <v>33</v>
      </c>
      <c r="E4" s="9">
        <v>0.5</v>
      </c>
      <c r="F4" s="9">
        <f>IFERROR(INDEX('1'!$G$1:$AE$4,MATCH($D4,'1'!$B$1:$B$4,0),1),"")</f>
        <v>25569.52986111111</v>
      </c>
      <c r="G4" s="9">
        <f>IF(E4&gt;MOD(F4,1),0,F4-E4)</f>
        <v>25569.02986111111</v>
      </c>
      <c r="H4" s="9">
        <f>IFERROR(INDEX('1'!$G$1:$AE$4,MATCH($D4,'1'!$B$1:$B$4,0),3),"")</f>
        <v>25569.990972222222</v>
      </c>
      <c r="I4" s="9" t="str">
        <f>IFERROR(INDEX('1'!$G$1:$AE$4,MATCH($D4,'1'!$B$1:$B$4,0),5),"")</f>
        <v>5:14:50</v>
      </c>
      <c r="J4" s="10">
        <f>IFERROR(INDEX('1'!$G$1:$AE$4,MATCH($D4,'1'!$B$1:$B$4,0),11),"")</f>
        <v>21</v>
      </c>
      <c r="K4" s="10">
        <f>IFERROR(INDEX('1'!$G$1:$AE$4,MATCH($D4,'1'!$B$1:$B$4,0),13),"")</f>
        <v>8</v>
      </c>
      <c r="L4" s="10" t="str">
        <f>IFERROR(INDEX('1'!$G$1:$AE$4,MATCH($D4,'1'!$B$1:$B$4,0),18),"")</f>
        <v>4:36:24</v>
      </c>
      <c r="M4" s="10" t="str">
        <f>IFERROR(INDEX('1'!$G$1:$AE$4,MATCH($D4,'1'!$B$1:$B$4,0),19),"")</f>
        <v>0:13:09</v>
      </c>
      <c r="N4" s="10" t="str">
        <f>IFERROR(INDEX('1'!$G$1:$AE$4,MATCH($D4,'1'!$B$1:$B$4,0),22),"")</f>
        <v>0:38:26</v>
      </c>
      <c r="O4" s="11">
        <f>IFERROR(INDEX('1'!$G$1:$AE$4,MATCH($D4,'1'!$B$1:$B$4,0),25),"")</f>
        <v>0.877924827951297</v>
      </c>
      <c r="P4" s="12">
        <v>0</v>
      </c>
      <c r="Q4" s="12">
        <v>0</v>
      </c>
      <c r="R4" s="19">
        <f t="shared" ref="R4" si="0">P4+Q4</f>
        <v>0</v>
      </c>
    </row>
    <row r="5" spans="1:18" ht="15" thickTop="1">
      <c r="G5" s="40">
        <v>0</v>
      </c>
    </row>
    <row r="6" spans="1:18">
      <c r="C6" s="1" t="s">
        <v>2</v>
      </c>
      <c r="D6" s="2">
        <f>AVERAGE(G3:G7)</f>
        <v>10227.610416666666</v>
      </c>
      <c r="G6" s="40">
        <v>0</v>
      </c>
    </row>
    <row r="7" spans="1:18">
      <c r="G7" s="40">
        <v>0</v>
      </c>
    </row>
  </sheetData>
  <mergeCells count="14">
    <mergeCell ref="C1:C2"/>
    <mergeCell ref="D1:D2"/>
    <mergeCell ref="O1:O2"/>
    <mergeCell ref="P1:R1"/>
    <mergeCell ref="N1:N2"/>
    <mergeCell ref="E1:E2"/>
    <mergeCell ref="F1:F2"/>
    <mergeCell ref="H1:H2"/>
    <mergeCell ref="I1:I2"/>
    <mergeCell ref="J1:J2"/>
    <mergeCell ref="K1:K2"/>
    <mergeCell ref="L1:L2"/>
    <mergeCell ref="M1:M2"/>
    <mergeCell ref="G1:G2"/>
  </mergeCells>
  <hyperlinks>
    <hyperlink ref="A4" location="'Staff Members Performance MTD'!B1" display="MTD" xr:uid="{BE82919D-3ABB-4651-8E84-C25EEC323175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1</vt:lpstr>
      <vt:lpstr>Staff Members Performance</vt:lpstr>
      <vt:lpstr>DayEight</vt:lpstr>
      <vt:lpstr>DayEighteen</vt:lpstr>
      <vt:lpstr>DayEleven</vt:lpstr>
      <vt:lpstr>DayFifteen</vt:lpstr>
      <vt:lpstr>DayFive</vt:lpstr>
      <vt:lpstr>DayFour</vt:lpstr>
      <vt:lpstr>DayFourteen</vt:lpstr>
      <vt:lpstr>DayNine</vt:lpstr>
      <vt:lpstr>DayNinteen</vt:lpstr>
      <vt:lpstr>DayOne</vt:lpstr>
      <vt:lpstr>DaySeventeen</vt:lpstr>
      <vt:lpstr>DaySix</vt:lpstr>
      <vt:lpstr>DaySixteen</vt:lpstr>
      <vt:lpstr>DayTen</vt:lpstr>
      <vt:lpstr>DayThirteen</vt:lpstr>
      <vt:lpstr>DayThirty</vt:lpstr>
      <vt:lpstr>DayThirtyOne</vt:lpstr>
      <vt:lpstr>DayThree</vt:lpstr>
      <vt:lpstr>DayTwelve</vt:lpstr>
      <vt:lpstr>DayTwenty</vt:lpstr>
      <vt:lpstr>DayTwentyEight</vt:lpstr>
      <vt:lpstr>DayTwentyFive</vt:lpstr>
      <vt:lpstr>DayTwentyFour</vt:lpstr>
      <vt:lpstr>DayTwentyNine</vt:lpstr>
      <vt:lpstr>DayTwentyOne</vt:lpstr>
      <vt:lpstr>DayTwentySeven</vt:lpstr>
      <vt:lpstr>DayTwentySix</vt:lpstr>
      <vt:lpstr>DayTwentyThree</vt:lpstr>
      <vt:lpstr>DayTwentyTwo</vt:lpstr>
      <vt:lpstr>DayTwo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Shamseldin, Magdoulin (Egypt)</dc:creator>
  <cp:lastModifiedBy>Shamseldin, Magdoulin (Egypt)</cp:lastModifiedBy>
  <dcterms:created xsi:type="dcterms:W3CDTF">2018-06-27T16:18:16Z</dcterms:created>
  <dcterms:modified xsi:type="dcterms:W3CDTF">2018-07-28T01:26:05Z</dcterms:modified>
</cp:coreProperties>
</file>