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 codeName="{2109D909-C6D8-E34B-4C66-09127ED2DC46}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f33f4a5038c7b951/Desktop/"/>
    </mc:Choice>
  </mc:AlternateContent>
  <xr:revisionPtr revIDLastSave="0" documentId="8_{21F848C5-A11A-4ED6-80A1-759E79172566}" xr6:coauthVersionLast="45" xr6:coauthVersionMax="45" xr10:uidLastSave="{00000000-0000-0000-0000-000000000000}"/>
  <bookViews>
    <workbookView xWindow="-110" yWindow="-110" windowWidth="19420" windowHeight="11020" xr2:uid="{0FACF0DF-395F-427C-B7DC-16220AC8554C}"/>
  </bookViews>
  <sheets>
    <sheet name="Prospects" sheetId="1" r:id="rId1"/>
  </sheets>
  <externalReferences>
    <externalReference r:id="rId2"/>
  </externalReferences>
  <definedNames>
    <definedName name="_xlnm._FilterDatabase" localSheetId="0" hidden="1">Prospects!$A$1:$M$1</definedName>
    <definedName name="ILE">'[1]Irish Life Extract'!$B:$O</definedName>
    <definedName name="PotentialIncomeValue">[1]!PotentialValues[#All]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38" i="1" l="1"/>
  <c r="U38" i="1" s="1"/>
  <c r="P38" i="1"/>
  <c r="T38" i="1" s="1"/>
  <c r="O38" i="1"/>
  <c r="G38" i="1"/>
  <c r="S37" i="1"/>
  <c r="U37" i="1" s="1"/>
  <c r="P37" i="1"/>
  <c r="T37" i="1" s="1"/>
  <c r="O37" i="1"/>
  <c r="G37" i="1"/>
  <c r="S36" i="1"/>
  <c r="U36" i="1" s="1"/>
  <c r="P36" i="1"/>
  <c r="Q36" i="1" s="1"/>
  <c r="O36" i="1"/>
  <c r="G36" i="1"/>
  <c r="S35" i="1"/>
  <c r="U35" i="1" s="1"/>
  <c r="P35" i="1"/>
  <c r="T35" i="1" s="1"/>
  <c r="O35" i="1"/>
  <c r="G35" i="1"/>
  <c r="S34" i="1"/>
  <c r="U34" i="1" s="1"/>
  <c r="P34" i="1"/>
  <c r="Q34" i="1" s="1"/>
  <c r="O34" i="1"/>
  <c r="G34" i="1"/>
  <c r="S33" i="1"/>
  <c r="U33" i="1" s="1"/>
  <c r="P33" i="1"/>
  <c r="Q33" i="1" s="1"/>
  <c r="O33" i="1"/>
  <c r="G33" i="1"/>
  <c r="S32" i="1"/>
  <c r="U32" i="1" s="1"/>
  <c r="P32" i="1"/>
  <c r="Q32" i="1" s="1"/>
  <c r="O32" i="1"/>
  <c r="G32" i="1"/>
  <c r="S31" i="1"/>
  <c r="U31" i="1" s="1"/>
  <c r="P31" i="1"/>
  <c r="Q31" i="1" s="1"/>
  <c r="O31" i="1"/>
  <c r="G31" i="1"/>
  <c r="S30" i="1"/>
  <c r="U30" i="1" s="1"/>
  <c r="P30" i="1"/>
  <c r="T30" i="1" s="1"/>
  <c r="O30" i="1"/>
  <c r="G30" i="1"/>
  <c r="S29" i="1"/>
  <c r="U29" i="1" s="1"/>
  <c r="P29" i="1"/>
  <c r="Q29" i="1" s="1"/>
  <c r="O29" i="1"/>
  <c r="G29" i="1"/>
  <c r="S28" i="1"/>
  <c r="U28" i="1" s="1"/>
  <c r="P28" i="1"/>
  <c r="Q28" i="1" s="1"/>
  <c r="O28" i="1"/>
  <c r="G28" i="1"/>
  <c r="S27" i="1"/>
  <c r="U27" i="1" s="1"/>
  <c r="P27" i="1"/>
  <c r="T27" i="1" s="1"/>
  <c r="O27" i="1"/>
  <c r="G27" i="1"/>
  <c r="S26" i="1"/>
  <c r="U26" i="1" s="1"/>
  <c r="P26" i="1"/>
  <c r="Q26" i="1" s="1"/>
  <c r="O26" i="1"/>
  <c r="G26" i="1"/>
  <c r="S25" i="1"/>
  <c r="U25" i="1" s="1"/>
  <c r="P25" i="1"/>
  <c r="Q25" i="1" s="1"/>
  <c r="O25" i="1"/>
  <c r="G25" i="1"/>
  <c r="S24" i="1"/>
  <c r="U24" i="1" s="1"/>
  <c r="P24" i="1"/>
  <c r="Q24" i="1" s="1"/>
  <c r="O24" i="1"/>
  <c r="G24" i="1"/>
  <c r="S23" i="1"/>
  <c r="U23" i="1" s="1"/>
  <c r="P23" i="1"/>
  <c r="Q23" i="1" s="1"/>
  <c r="O23" i="1"/>
  <c r="G23" i="1"/>
  <c r="S22" i="1"/>
  <c r="U22" i="1" s="1"/>
  <c r="P22" i="1"/>
  <c r="T22" i="1" s="1"/>
  <c r="O22" i="1"/>
  <c r="G22" i="1"/>
  <c r="S21" i="1"/>
  <c r="U21" i="1" s="1"/>
  <c r="P21" i="1"/>
  <c r="Q21" i="1" s="1"/>
  <c r="O21" i="1"/>
  <c r="G21" i="1"/>
  <c r="S20" i="1"/>
  <c r="U20" i="1" s="1"/>
  <c r="P20" i="1"/>
  <c r="Q20" i="1" s="1"/>
  <c r="O20" i="1"/>
  <c r="G20" i="1"/>
  <c r="S19" i="1"/>
  <c r="U19" i="1" s="1"/>
  <c r="P19" i="1"/>
  <c r="T19" i="1" s="1"/>
  <c r="O19" i="1"/>
  <c r="G19" i="1"/>
  <c r="S18" i="1"/>
  <c r="U18" i="1" s="1"/>
  <c r="P18" i="1"/>
  <c r="T18" i="1" s="1"/>
  <c r="O18" i="1"/>
  <c r="G18" i="1"/>
  <c r="S17" i="1"/>
  <c r="U17" i="1" s="1"/>
  <c r="P17" i="1"/>
  <c r="Q17" i="1" s="1"/>
  <c r="O17" i="1"/>
  <c r="G17" i="1"/>
  <c r="S16" i="1"/>
  <c r="U16" i="1" s="1"/>
  <c r="P16" i="1"/>
  <c r="Q16" i="1" s="1"/>
  <c r="O16" i="1"/>
  <c r="G16" i="1"/>
  <c r="S15" i="1"/>
  <c r="U15" i="1" s="1"/>
  <c r="P15" i="1"/>
  <c r="Q15" i="1" s="1"/>
  <c r="O15" i="1"/>
  <c r="G15" i="1"/>
  <c r="S14" i="1"/>
  <c r="U14" i="1" s="1"/>
  <c r="P14" i="1"/>
  <c r="T14" i="1" s="1"/>
  <c r="O14" i="1"/>
  <c r="G14" i="1"/>
  <c r="S13" i="1"/>
  <c r="U13" i="1" s="1"/>
  <c r="P13" i="1"/>
  <c r="Q13" i="1" s="1"/>
  <c r="O13" i="1"/>
  <c r="G13" i="1"/>
  <c r="S12" i="1"/>
  <c r="U12" i="1" s="1"/>
  <c r="P12" i="1"/>
  <c r="Q12" i="1" s="1"/>
  <c r="O12" i="1"/>
  <c r="G12" i="1"/>
  <c r="S11" i="1"/>
  <c r="U11" i="1" s="1"/>
  <c r="P11" i="1"/>
  <c r="T11" i="1" s="1"/>
  <c r="O11" i="1"/>
  <c r="G11" i="1"/>
  <c r="S10" i="1"/>
  <c r="U10" i="1" s="1"/>
  <c r="P10" i="1"/>
  <c r="Q10" i="1" s="1"/>
  <c r="O10" i="1"/>
  <c r="G10" i="1"/>
  <c r="S9" i="1"/>
  <c r="U9" i="1" s="1"/>
  <c r="P9" i="1"/>
  <c r="Q9" i="1" s="1"/>
  <c r="O9" i="1"/>
  <c r="G9" i="1"/>
  <c r="S8" i="1"/>
  <c r="U8" i="1" s="1"/>
  <c r="P8" i="1"/>
  <c r="Q8" i="1" s="1"/>
  <c r="O8" i="1"/>
  <c r="G8" i="1"/>
  <c r="S7" i="1"/>
  <c r="U7" i="1" s="1"/>
  <c r="P7" i="1"/>
  <c r="Q7" i="1" s="1"/>
  <c r="O7" i="1"/>
  <c r="G7" i="1"/>
  <c r="S6" i="1"/>
  <c r="U6" i="1" s="1"/>
  <c r="P6" i="1"/>
  <c r="T6" i="1" s="1"/>
  <c r="O6" i="1"/>
  <c r="G6" i="1"/>
  <c r="S5" i="1"/>
  <c r="U5" i="1" s="1"/>
  <c r="P5" i="1"/>
  <c r="Q5" i="1" s="1"/>
  <c r="O5" i="1"/>
  <c r="G5" i="1"/>
  <c r="S4" i="1"/>
  <c r="U4" i="1" s="1"/>
  <c r="P4" i="1"/>
  <c r="Q4" i="1" s="1"/>
  <c r="O4" i="1"/>
  <c r="G4" i="1"/>
  <c r="S3" i="1"/>
  <c r="U3" i="1" s="1"/>
  <c r="P3" i="1"/>
  <c r="T3" i="1" s="1"/>
  <c r="O3" i="1"/>
  <c r="G3" i="1"/>
  <c r="S2" i="1"/>
  <c r="U2" i="1" s="1"/>
  <c r="P2" i="1"/>
  <c r="T2" i="1" s="1"/>
  <c r="O2" i="1"/>
  <c r="G2" i="1"/>
  <c r="T12" i="1" l="1"/>
  <c r="T4" i="1"/>
  <c r="T36" i="1"/>
  <c r="T7" i="1"/>
  <c r="T20" i="1"/>
  <c r="T28" i="1"/>
  <c r="T5" i="1"/>
  <c r="T21" i="1"/>
  <c r="T23" i="1"/>
  <c r="T13" i="1"/>
  <c r="T29" i="1"/>
  <c r="T15" i="1"/>
  <c r="T31" i="1"/>
  <c r="Q3" i="1"/>
  <c r="Q19" i="1"/>
  <c r="Q35" i="1"/>
  <c r="T16" i="1"/>
  <c r="T32" i="1"/>
  <c r="T9" i="1"/>
  <c r="T25" i="1"/>
  <c r="Q37" i="1"/>
  <c r="Q11" i="1"/>
  <c r="Q27" i="1"/>
  <c r="T8" i="1"/>
  <c r="T24" i="1"/>
  <c r="T17" i="1"/>
  <c r="T33" i="1"/>
  <c r="Q18" i="1"/>
  <c r="Q2" i="1"/>
  <c r="T10" i="1"/>
  <c r="T26" i="1"/>
  <c r="T34" i="1"/>
  <c r="Q6" i="1"/>
  <c r="Q14" i="1"/>
  <c r="Q30" i="1"/>
  <c r="Q22" i="1"/>
  <c r="Q3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tc={6D8510B8-F502-487A-BD5E-1BE6B882FD96}</author>
    <author>tc={B42DF52C-D84F-4BB8-965B-FC9D0A5F4B30}</author>
    <author>tc={9203BF31-B7C1-4DB6-8696-5A05B8FD29F7}</author>
    <author>tc={6E6A0755-87A8-4D2B-AEDD-9522D449E46E}</author>
    <author>tc={A617460D-3518-4CB5-BAD1-50457FFC6FDD}</author>
    <author>tc={4435D79C-B425-4337-B226-0C362EAEF106}</author>
    <author>tc={A2621E35-D175-4B48-B55C-C86ABF47B385}</author>
    <author>tc={C18C8042-0546-4969-8513-71A701950430}</author>
    <author>tc={D83BBFEA-522D-4CA9-B776-EA8F3A8680CD}</author>
    <author>tc={188A0B14-8ACF-4F73-9A07-0AC999B45226}</author>
    <author>tc={643E7151-75F4-4432-B165-08C1CCC66CAB}</author>
    <author>tc={28802791-2DD0-41FF-B282-4EFF9E95C01C}</author>
    <author>tc={887DF0D8-9565-4380-8F7F-DC37C816BF23}</author>
    <author>tc={85792A3D-C51A-4304-8877-DC7A72B4829C}</author>
    <author>tc={A629F888-5F01-4D28-897F-7B2DBB89FB5F}</author>
    <author>tc={6A3186F6-1FFF-420C-A43C-44EA8530F7DD}</author>
    <author>tc={C5067103-17E3-411B-A5BC-C74627371869}</author>
    <author>tc={F1049B89-275A-414B-8594-D88D83187680}</author>
    <author>tc={B166A0C6-705B-4CDA-91C2-37690BEBBBD6}</author>
    <author>tc={B5AB62C2-6971-4B0D-B9CC-CB1F94E045DF}</author>
    <author>tc={00C9EA55-F558-49A9-AFB6-D3653B4C6FBF}</author>
    <author>tc={9EBC3A3A-5AF3-42D7-908C-A4C6D581672A}</author>
    <author>tc={81C8A1D9-FF05-482B-B1B0-8A140F05C3FD}</author>
    <author>tc={133CF242-7907-4656-9BD5-C864DD20B337}</author>
    <author>tc={CF3B94CE-5490-45EB-9C0B-AED38E3082EC}</author>
    <author>tc={0F19BBBD-B29D-4356-B946-9C2DA0BEFED9}</author>
    <author>tc={8782C483-E203-424A-94CA-F6B4223B73BE}</author>
    <author>tc={AE8D725D-6EB4-47EB-B757-7C42DC350833}</author>
    <author>tc={944405D1-DCA9-42B9-9732-9A5521B5F65D}</author>
    <author>tc={2BD44B2D-4770-46A3-89EA-F5113A08B1AA}</author>
    <author>tc={526A7904-2CC6-49A1-9B02-50E3DC41C0B0}</author>
    <author>tc={A5FD0504-DE55-4A5F-83FB-9394A96298EA}</author>
    <author>tc={BCE53E26-CCBC-46DE-802A-334C3C81D5A9}</author>
    <author>tc={6F1006A4-30FD-4AE9-9670-F86D2CA37426}</author>
    <author>tc={304460AE-BC21-4BC7-BCBC-D92AF6887E8D}</author>
    <author>tc={FCE5D144-BC7B-4A02-91F4-1F60BE2FF69C}</author>
    <author>tc={1FABD65C-FFEA-4F96-9116-31E6D06AA6FB}</author>
  </authors>
  <commentList>
    <comment ref="R2" authorId="0" shapeId="0" xr:uid="{6D8510B8-F502-487A-BD5E-1BE6B882FD96}">
      <text>
        <t>[Threaded comment]
Your version of Excel allows you to read this threaded comment; however, any edits to it will get removed if the file is opened in a newer version of Excel. Learn more: https://go.microsoft.com/fwlink/?linkid=870924
Comment:
    Start</t>
      </text>
    </comment>
    <comment ref="R3" authorId="1" shapeId="0" xr:uid="{B42DF52C-D84F-4BB8-965B-FC9D0A5F4B30}">
      <text>
        <t>[Threaded comment]
Your version of Excel allows you to read this threaded comment; however, any edits to it will get removed if the file is opened in a newer version of Excel. Learn more: https://go.microsoft.com/fwlink/?linkid=870924
Comment:
    Start</t>
      </text>
    </comment>
    <comment ref="R4" authorId="2" shapeId="0" xr:uid="{9203BF31-B7C1-4DB6-8696-5A05B8FD29F7}">
      <text>
        <t>[Threaded comment]
Your version of Excel allows you to read this threaded comment; however, any edits to it will get removed if the file is opened in a newer version of Excel. Learn more: https://go.microsoft.com/fwlink/?linkid=870924
Comment:
    Start</t>
      </text>
    </comment>
    <comment ref="R5" authorId="3" shapeId="0" xr:uid="{6E6A0755-87A8-4D2B-AEDD-9522D449E46E}">
      <text>
        <t>[Threaded comment]
Your version of Excel allows you to read this threaded comment; however, any edits to it will get removed if the file is opened in a newer version of Excel. Learn more: https://go.microsoft.com/fwlink/?linkid=870924
Comment:
    Start</t>
      </text>
    </comment>
    <comment ref="R6" authorId="4" shapeId="0" xr:uid="{A617460D-3518-4CB5-BAD1-50457FFC6FDD}">
      <text>
        <t>[Threaded comment]
Your version of Excel allows you to read this threaded comment; however, any edits to it will get removed if the file is opened in a newer version of Excel. Learn more: https://go.microsoft.com/fwlink/?linkid=870924
Comment:
    Start</t>
      </text>
    </comment>
    <comment ref="R7" authorId="5" shapeId="0" xr:uid="{4435D79C-B425-4337-B226-0C362EAEF106}">
      <text>
        <t>[Threaded comment]
Your version of Excel allows you to read this threaded comment; however, any edits to it will get removed if the file is opened in a newer version of Excel. Learn more: https://go.microsoft.com/fwlink/?linkid=870924
Comment:
    Start</t>
      </text>
    </comment>
    <comment ref="R8" authorId="6" shapeId="0" xr:uid="{A2621E35-D175-4B48-B55C-C86ABF47B385}">
      <text>
        <t>[Threaded comment]
Your version of Excel allows you to read this threaded comment; however, any edits to it will get removed if the file is opened in a newer version of Excel. Learn more: https://go.microsoft.com/fwlink/?linkid=870924
Comment:
    Start</t>
      </text>
    </comment>
    <comment ref="R9" authorId="7" shapeId="0" xr:uid="{C18C8042-0546-4969-8513-71A701950430}">
      <text>
        <t>[Threaded comment]
Your version of Excel allows you to read this threaded comment; however, any edits to it will get removed if the file is opened in a newer version of Excel. Learn more: https://go.microsoft.com/fwlink/?linkid=870924
Comment:
    Start</t>
      </text>
    </comment>
    <comment ref="R10" authorId="8" shapeId="0" xr:uid="{D83BBFEA-522D-4CA9-B776-EA8F3A8680CD}">
      <text>
        <t>[Threaded comment]
Your version of Excel allows you to read this threaded comment; however, any edits to it will get removed if the file is opened in a newer version of Excel. Learn more: https://go.microsoft.com/fwlink/?linkid=870924
Comment:
    Start</t>
      </text>
    </comment>
    <comment ref="R11" authorId="9" shapeId="0" xr:uid="{188A0B14-8ACF-4F73-9A07-0AC999B45226}">
      <text>
        <t>[Threaded comment]
Your version of Excel allows you to read this threaded comment; however, any edits to it will get removed if the file is opened in a newer version of Excel. Learn more: https://go.microsoft.com/fwlink/?linkid=870924
Comment:
    Start</t>
      </text>
    </comment>
    <comment ref="R12" authorId="10" shapeId="0" xr:uid="{643E7151-75F4-4432-B165-08C1CCC66CAB}">
      <text>
        <t>[Threaded comment]
Your version of Excel allows you to read this threaded comment; however, any edits to it will get removed if the file is opened in a newer version of Excel. Learn more: https://go.microsoft.com/fwlink/?linkid=870924
Comment:
    Start</t>
      </text>
    </comment>
    <comment ref="R13" authorId="11" shapeId="0" xr:uid="{28802791-2DD0-41FF-B282-4EFF9E95C01C}">
      <text>
        <t>[Threaded comment]
Your version of Excel allows you to read this threaded comment; however, any edits to it will get removed if the file is opened in a newer version of Excel. Learn more: https://go.microsoft.com/fwlink/?linkid=870924
Comment:
    Start</t>
      </text>
    </comment>
    <comment ref="R14" authorId="12" shapeId="0" xr:uid="{887DF0D8-9565-4380-8F7F-DC37C816BF23}">
      <text>
        <t>[Threaded comment]
Your version of Excel allows you to read this threaded comment; however, any edits to it will get removed if the file is opened in a newer version of Excel. Learn more: https://go.microsoft.com/fwlink/?linkid=870924
Comment:
    Start</t>
      </text>
    </comment>
    <comment ref="R15" authorId="13" shapeId="0" xr:uid="{85792A3D-C51A-4304-8877-DC7A72B4829C}">
      <text>
        <t>[Threaded comment]
Your version of Excel allows you to read this threaded comment; however, any edits to it will get removed if the file is opened in a newer version of Excel. Learn more: https://go.microsoft.com/fwlink/?linkid=870924
Comment:
    Start</t>
      </text>
    </comment>
    <comment ref="R16" authorId="14" shapeId="0" xr:uid="{A629F888-5F01-4D28-897F-7B2DBB89FB5F}">
      <text>
        <t>[Threaded comment]
Your version of Excel allows you to read this threaded comment; however, any edits to it will get removed if the file is opened in a newer version of Excel. Learn more: https://go.microsoft.com/fwlink/?linkid=870924
Comment:
    Start</t>
      </text>
    </comment>
    <comment ref="R17" authorId="15" shapeId="0" xr:uid="{6A3186F6-1FFF-420C-A43C-44EA8530F7DD}">
      <text>
        <t>[Threaded comment]
Your version of Excel allows you to read this threaded comment; however, any edits to it will get removed if the file is opened in a newer version of Excel. Learn more: https://go.microsoft.com/fwlink/?linkid=870924
Comment:
    Start</t>
      </text>
    </comment>
    <comment ref="R18" authorId="16" shapeId="0" xr:uid="{C5067103-17E3-411B-A5BC-C74627371869}">
      <text>
        <t>[Threaded comment]
Your version of Excel allows you to read this threaded comment; however, any edits to it will get removed if the file is opened in a newer version of Excel. Learn more: https://go.microsoft.com/fwlink/?linkid=870924
Comment:
    Start</t>
      </text>
    </comment>
    <comment ref="R19" authorId="17" shapeId="0" xr:uid="{F1049B89-275A-414B-8594-D88D83187680}">
      <text>
        <t>[Threaded comment]
Your version of Excel allows you to read this threaded comment; however, any edits to it will get removed if the file is opened in a newer version of Excel. Learn more: https://go.microsoft.com/fwlink/?linkid=870924
Comment:
    Start</t>
      </text>
    </comment>
    <comment ref="R20" authorId="18" shapeId="0" xr:uid="{B166A0C6-705B-4CDA-91C2-37690BEBBBD6}">
      <text>
        <t>[Threaded comment]
Your version of Excel allows you to read this threaded comment; however, any edits to it will get removed if the file is opened in a newer version of Excel. Learn more: https://go.microsoft.com/fwlink/?linkid=870924
Comment:
    Start</t>
      </text>
    </comment>
    <comment ref="R21" authorId="19" shapeId="0" xr:uid="{B5AB62C2-6971-4B0D-B9CC-CB1F94E045DF}">
      <text>
        <t>[Threaded comment]
Your version of Excel allows you to read this threaded comment; however, any edits to it will get removed if the file is opened in a newer version of Excel. Learn more: https://go.microsoft.com/fwlink/?linkid=870924
Comment:
    Start</t>
      </text>
    </comment>
    <comment ref="R22" authorId="20" shapeId="0" xr:uid="{00C9EA55-F558-49A9-AFB6-D3653B4C6FBF}">
      <text>
        <t>[Threaded comment]
Your version of Excel allows you to read this threaded comment; however, any edits to it will get removed if the file is opened in a newer version of Excel. Learn more: https://go.microsoft.com/fwlink/?linkid=870924
Comment:
    Start</t>
      </text>
    </comment>
    <comment ref="R23" authorId="21" shapeId="0" xr:uid="{9EBC3A3A-5AF3-42D7-908C-A4C6D581672A}">
      <text>
        <t>[Threaded comment]
Your version of Excel allows you to read this threaded comment; however, any edits to it will get removed if the file is opened in a newer version of Excel. Learn more: https://go.microsoft.com/fwlink/?linkid=870924
Comment:
    Start</t>
      </text>
    </comment>
    <comment ref="R24" authorId="22" shapeId="0" xr:uid="{81C8A1D9-FF05-482B-B1B0-8A140F05C3FD}">
      <text>
        <t>[Threaded comment]
Your version of Excel allows you to read this threaded comment; however, any edits to it will get removed if the file is opened in a newer version of Excel. Learn more: https://go.microsoft.com/fwlink/?linkid=870924
Comment:
    Start</t>
      </text>
    </comment>
    <comment ref="R25" authorId="23" shapeId="0" xr:uid="{133CF242-7907-4656-9BD5-C864DD20B337}">
      <text>
        <t>[Threaded comment]
Your version of Excel allows you to read this threaded comment; however, any edits to it will get removed if the file is opened in a newer version of Excel. Learn more: https://go.microsoft.com/fwlink/?linkid=870924
Comment:
    Start</t>
      </text>
    </comment>
    <comment ref="R26" authorId="24" shapeId="0" xr:uid="{CF3B94CE-5490-45EB-9C0B-AED38E3082EC}">
      <text>
        <t>[Threaded comment]
Your version of Excel allows you to read this threaded comment; however, any edits to it will get removed if the file is opened in a newer version of Excel. Learn more: https://go.microsoft.com/fwlink/?linkid=870924
Comment:
    Start</t>
      </text>
    </comment>
    <comment ref="R27" authorId="25" shapeId="0" xr:uid="{0F19BBBD-B29D-4356-B946-9C2DA0BEFED9}">
      <text>
        <t>[Threaded comment]
Your version of Excel allows you to read this threaded comment; however, any edits to it will get removed if the file is opened in a newer version of Excel. Learn more: https://go.microsoft.com/fwlink/?linkid=870924
Comment:
    Start</t>
      </text>
    </comment>
    <comment ref="R28" authorId="26" shapeId="0" xr:uid="{8782C483-E203-424A-94CA-F6B4223B73BE}">
      <text>
        <t>[Threaded comment]
Your version of Excel allows you to read this threaded comment; however, any edits to it will get removed if the file is opened in a newer version of Excel. Learn more: https://go.microsoft.com/fwlink/?linkid=870924
Comment:
    Start</t>
      </text>
    </comment>
    <comment ref="R29" authorId="27" shapeId="0" xr:uid="{AE8D725D-6EB4-47EB-B757-7C42DC350833}">
      <text>
        <t>[Threaded comment]
Your version of Excel allows you to read this threaded comment; however, any edits to it will get removed if the file is opened in a newer version of Excel. Learn more: https://go.microsoft.com/fwlink/?linkid=870924
Comment:
    Start</t>
      </text>
    </comment>
    <comment ref="R30" authorId="28" shapeId="0" xr:uid="{944405D1-DCA9-42B9-9732-9A5521B5F65D}">
      <text>
        <t>[Threaded comment]
Your version of Excel allows you to read this threaded comment; however, any edits to it will get removed if the file is opened in a newer version of Excel. Learn more: https://go.microsoft.com/fwlink/?linkid=870924
Comment:
    Start</t>
      </text>
    </comment>
    <comment ref="R31" authorId="29" shapeId="0" xr:uid="{2BD44B2D-4770-46A3-89EA-F5113A08B1AA}">
      <text>
        <t>[Threaded comment]
Your version of Excel allows you to read this threaded comment; however, any edits to it will get removed if the file is opened in a newer version of Excel. Learn more: https://go.microsoft.com/fwlink/?linkid=870924
Comment:
    Start</t>
      </text>
    </comment>
    <comment ref="R32" authorId="30" shapeId="0" xr:uid="{526A7904-2CC6-49A1-9B02-50E3DC41C0B0}">
      <text>
        <t>[Threaded comment]
Your version of Excel allows you to read this threaded comment; however, any edits to it will get removed if the file is opened in a newer version of Excel. Learn more: https://go.microsoft.com/fwlink/?linkid=870924
Comment:
    Start</t>
      </text>
    </comment>
    <comment ref="R33" authorId="31" shapeId="0" xr:uid="{A5FD0504-DE55-4A5F-83FB-9394A96298EA}">
      <text>
        <t>[Threaded comment]
Your version of Excel allows you to read this threaded comment; however, any edits to it will get removed if the file is opened in a newer version of Excel. Learn more: https://go.microsoft.com/fwlink/?linkid=870924
Comment:
    Start</t>
      </text>
    </comment>
    <comment ref="R34" authorId="32" shapeId="0" xr:uid="{BCE53E26-CCBC-46DE-802A-334C3C81D5A9}">
      <text>
        <t>[Threaded comment]
Your version of Excel allows you to read this threaded comment; however, any edits to it will get removed if the file is opened in a newer version of Excel. Learn more: https://go.microsoft.com/fwlink/?linkid=870924
Comment:
    Start</t>
      </text>
    </comment>
    <comment ref="R35" authorId="33" shapeId="0" xr:uid="{6F1006A4-30FD-4AE9-9670-F86D2CA37426}">
      <text>
        <t>[Threaded comment]
Your version of Excel allows you to read this threaded comment; however, any edits to it will get removed if the file is opened in a newer version of Excel. Learn more: https://go.microsoft.com/fwlink/?linkid=870924
Comment:
    Start</t>
      </text>
    </comment>
    <comment ref="R36" authorId="34" shapeId="0" xr:uid="{304460AE-BC21-4BC7-BCBC-D92AF6887E8D}">
      <text>
        <t>[Threaded comment]
Your version of Excel allows you to read this threaded comment; however, any edits to it will get removed if the file is opened in a newer version of Excel. Learn more: https://go.microsoft.com/fwlink/?linkid=870924
Comment:
    Start</t>
      </text>
    </comment>
    <comment ref="R37" authorId="35" shapeId="0" xr:uid="{FCE5D144-BC7B-4A02-91F4-1F60BE2FF69C}">
      <text>
        <t>[Threaded comment]
Your version of Excel allows you to read this threaded comment; however, any edits to it will get removed if the file is opened in a newer version of Excel. Learn more: https://go.microsoft.com/fwlink/?linkid=870924
Comment:
    Start</t>
      </text>
    </comment>
    <comment ref="R38" authorId="36" shapeId="0" xr:uid="{1FABD65C-FFEA-4F96-9116-31E6D06AA6FB}">
      <text>
        <t>[Threaded comment]
Your version of Excel allows you to read this threaded comment; however, any edits to it will get removed if the file is opened in a newer version of Excel. Learn more: https://go.microsoft.com/fwlink/?linkid=870924
Comment:
    Start</t>
      </text>
    </comment>
  </commentList>
</comments>
</file>

<file path=xl/sharedStrings.xml><?xml version="1.0" encoding="utf-8"?>
<sst xmlns="http://schemas.openxmlformats.org/spreadsheetml/2006/main" count="235" uniqueCount="88">
  <si>
    <t>Client</t>
  </si>
  <si>
    <t>Entry Date</t>
  </si>
  <si>
    <t>Policy Status</t>
  </si>
  <si>
    <t>Staff Name</t>
  </si>
  <si>
    <t>Date</t>
  </si>
  <si>
    <t>Renewal Date</t>
  </si>
  <si>
    <t>Renewal Month</t>
  </si>
  <si>
    <t>Provider</t>
  </si>
  <si>
    <t>Source</t>
  </si>
  <si>
    <t>Quote Ref</t>
  </si>
  <si>
    <t>Business Type</t>
  </si>
  <si>
    <t>Work Status</t>
  </si>
  <si>
    <t>Date - Work Status</t>
  </si>
  <si>
    <t>Offer of Referral</t>
  </si>
  <si>
    <t>Potential Value</t>
  </si>
  <si>
    <t>Days since prospect entered</t>
  </si>
  <si>
    <t>Date Range since entered in Prospects</t>
  </si>
  <si>
    <t>Comments</t>
  </si>
  <si>
    <t>Days since last activity</t>
  </si>
  <si>
    <t>Date Entered Breakdown</t>
  </si>
  <si>
    <t>Last Activity Breakdown</t>
  </si>
  <si>
    <t>Garda Medical Aid</t>
  </si>
  <si>
    <t>Client Quotation Sent</t>
  </si>
  <si>
    <t>Pension - YES</t>
  </si>
  <si>
    <t>In Active</t>
  </si>
  <si>
    <t>Individual</t>
  </si>
  <si>
    <t>Investment - YES</t>
  </si>
  <si>
    <t>Corporate</t>
  </si>
  <si>
    <t>Health - YES</t>
  </si>
  <si>
    <t>Fees Received</t>
  </si>
  <si>
    <t>Not Interested - OK to CONTACT</t>
  </si>
  <si>
    <t>Attempted Contact</t>
  </si>
  <si>
    <t>Not yet contacted</t>
  </si>
  <si>
    <t>Completed</t>
  </si>
  <si>
    <t>Catherine</t>
  </si>
  <si>
    <t>Spoke to Client</t>
  </si>
  <si>
    <t>Prospecting Companies</t>
  </si>
  <si>
    <t>Client Application Sent</t>
  </si>
  <si>
    <t>Active</t>
  </si>
  <si>
    <t>N/A</t>
  </si>
  <si>
    <t>VHI</t>
  </si>
  <si>
    <t>Irish Life Health</t>
  </si>
  <si>
    <t>Laya</t>
  </si>
  <si>
    <t>Unknown</t>
  </si>
  <si>
    <t>laya</t>
  </si>
  <si>
    <t>None</t>
  </si>
  <si>
    <t>individual</t>
  </si>
  <si>
    <t>Not Discussed</t>
  </si>
  <si>
    <t>Galway Advertiser 2019</t>
  </si>
  <si>
    <t>Protection - YES</t>
  </si>
  <si>
    <t xml:space="preserve">Sent TOA to client </t>
  </si>
  <si>
    <t>Client 1</t>
  </si>
  <si>
    <t>Client 2</t>
  </si>
  <si>
    <t>Client 3</t>
  </si>
  <si>
    <t>Client 4</t>
  </si>
  <si>
    <t>Client 5</t>
  </si>
  <si>
    <t>Client 6</t>
  </si>
  <si>
    <t>Client 7</t>
  </si>
  <si>
    <t>Client 8</t>
  </si>
  <si>
    <t>Client 9</t>
  </si>
  <si>
    <t>Client 10</t>
  </si>
  <si>
    <t>Client 11</t>
  </si>
  <si>
    <t>Client 12</t>
  </si>
  <si>
    <t>Client 13</t>
  </si>
  <si>
    <t>Client 14</t>
  </si>
  <si>
    <t>Client 15</t>
  </si>
  <si>
    <t>Client 16</t>
  </si>
  <si>
    <t>Client 17</t>
  </si>
  <si>
    <t>Client 18</t>
  </si>
  <si>
    <t>Client 19</t>
  </si>
  <si>
    <t>Client 20</t>
  </si>
  <si>
    <t>Client 21</t>
  </si>
  <si>
    <t>Client 22</t>
  </si>
  <si>
    <t>Client 23</t>
  </si>
  <si>
    <t>Client 24</t>
  </si>
  <si>
    <t>Client 25</t>
  </si>
  <si>
    <t>Client 26</t>
  </si>
  <si>
    <t>Client 27</t>
  </si>
  <si>
    <t>Client 28</t>
  </si>
  <si>
    <t>Client 29</t>
  </si>
  <si>
    <t>Client 30</t>
  </si>
  <si>
    <t>Client 31</t>
  </si>
  <si>
    <t>Client 32</t>
  </si>
  <si>
    <t>Client 33</t>
  </si>
  <si>
    <t>Client 34</t>
  </si>
  <si>
    <t>Client 35</t>
  </si>
  <si>
    <t>Client 36</t>
  </si>
  <si>
    <t>Client 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</si>
</sst>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083C]dd/mm/yyyy;@"/>
  </numFmts>
  <fonts count="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name val="Calibri"/>
      <family val="2"/>
      <scheme val="minor"/>
    </font>
    <font>
      <sz val="9"/>
      <color indexed="81"/>
      <name val="Tahoma"/>
      <charset val="1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</fills>
  <borders count="6">
    <border>
      <left/>
      <right/>
      <top/>
      <bottom/>
      <diagonal/>
    </border>
    <border>
      <left/>
      <right style="hair">
        <color auto="1"/>
      </right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thin">
        <color theme="4" tint="0.39997558519241921"/>
      </top>
      <bottom/>
      <diagonal/>
    </border>
    <border>
      <left style="hair">
        <color theme="4" tint="0.39994506668294322"/>
      </left>
      <right style="hair">
        <color theme="4" tint="0.39994506668294322"/>
      </right>
      <top style="hair">
        <color theme="4" tint="0.39994506668294322"/>
      </top>
      <bottom style="hair">
        <color theme="4" tint="0.39994506668294322"/>
      </bottom>
      <diagonal/>
    </border>
    <border>
      <left style="hair">
        <color theme="4" tint="0.39994506668294322"/>
      </left>
      <right style="hair">
        <color theme="4" tint="0.39994506668294322"/>
      </right>
      <top style="hair">
        <color theme="4" tint="-0.499984740745262"/>
      </top>
      <bottom style="hair">
        <color theme="4" tint="-0.499984740745262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1" xfId="0" applyFont="1" applyFill="1" applyBorder="1" applyAlignment="1" applyProtection="1">
      <alignment vertical="top" wrapText="1"/>
      <protection locked="0"/>
    </xf>
    <xf numFmtId="14" fontId="1" fillId="2" borderId="1" xfId="0" applyNumberFormat="1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3" fillId="0" borderId="0" xfId="0" applyFont="1" applyProtection="1">
      <protection locked="0"/>
    </xf>
    <xf numFmtId="0" fontId="3" fillId="0" borderId="3" xfId="0" applyFont="1" applyBorder="1" applyProtection="1">
      <protection locked="0"/>
    </xf>
    <xf numFmtId="14" fontId="4" fillId="0" borderId="4" xfId="0" applyNumberFormat="1" applyFont="1" applyBorder="1" applyProtection="1">
      <protection locked="0"/>
    </xf>
    <xf numFmtId="0" fontId="5" fillId="0" borderId="3" xfId="0" applyFont="1" applyBorder="1" applyProtection="1">
      <protection locked="0"/>
    </xf>
    <xf numFmtId="14" fontId="3" fillId="0" borderId="3" xfId="0" applyNumberFormat="1" applyFont="1" applyBorder="1" applyProtection="1">
      <protection locked="0"/>
    </xf>
    <xf numFmtId="164" fontId="3" fillId="0" borderId="3" xfId="0" applyNumberFormat="1" applyFont="1" applyBorder="1" applyProtection="1">
      <protection locked="0"/>
    </xf>
    <xf numFmtId="0" fontId="3" fillId="0" borderId="3" xfId="0" applyFont="1" applyBorder="1" applyAlignment="1">
      <alignment horizontal="center"/>
    </xf>
    <xf numFmtId="0" fontId="3" fillId="0" borderId="3" xfId="0" applyFont="1" applyBorder="1"/>
    <xf numFmtId="0" fontId="0" fillId="0" borderId="0" xfId="0" applyAlignment="1">
      <alignment vertical="center"/>
    </xf>
    <xf numFmtId="14" fontId="3" fillId="0" borderId="0" xfId="0" applyNumberFormat="1" applyFont="1" applyProtection="1">
      <protection locked="0"/>
    </xf>
    <xf numFmtId="0" fontId="4" fillId="0" borderId="5" xfId="0" applyFont="1" applyBorder="1" applyProtection="1">
      <protection locked="0"/>
    </xf>
    <xf numFmtId="0" fontId="5" fillId="0" borderId="0" xfId="0" applyFont="1" applyProtection="1">
      <protection locked="0"/>
    </xf>
    <xf numFmtId="0" fontId="0" fillId="0" borderId="0" xfId="0" applyProtection="1">
      <protection locked="0"/>
    </xf>
    <xf numFmtId="0" fontId="3" fillId="0" borderId="0" xfId="0" applyFont="1" applyAlignment="1" applyProtection="1">
      <alignment horizontal="center"/>
      <protection locked="0"/>
    </xf>
  </cellXfs>
  <cellStyles count="1">
    <cellStyle name="Normal" xfId="0" builtinId="0"/>
  </cellStyles>
  <dxfs count="29">
    <dxf>
      <fill>
        <patternFill>
          <bgColor theme="5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0" formatCode="General"/>
      <fill>
        <patternFill patternType="none">
          <fgColor theme="4" tint="0.79998168889431442"/>
          <bgColor auto="1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0" formatCode="General"/>
      <fill>
        <patternFill patternType="none">
          <fgColor theme="4" tint="0.79998168889431442"/>
          <bgColor auto="1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0" formatCode="General"/>
      <fill>
        <patternFill patternType="none">
          <fgColor theme="4" tint="0.79998168889431442"/>
          <bgColor auto="1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theme="4" tint="0.79998168889431442"/>
          <bgColor auto="1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0" formatCode="General"/>
      <fill>
        <patternFill patternType="none">
          <fgColor theme="4" tint="0.79998168889431442"/>
          <bgColor auto="1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theme="4" tint="0.39997558519241921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theme="4" tint="0.79998168889431442"/>
          <bgColor auto="1"/>
        </patternFill>
      </fill>
      <border diagonalUp="0" diagonalDown="0" outline="0">
        <left/>
        <right/>
        <top style="thin">
          <color theme="4" tint="0.39997558519241921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theme="4" tint="0.79998168889431442"/>
          <bgColor auto="1"/>
        </patternFill>
      </fill>
      <border diagonalUp="0" diagonalDown="0" outline="0">
        <left/>
        <right/>
        <top style="thin">
          <color theme="4" tint="0.39997558519241921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theme="4" tint="0.79998168889431442"/>
          <bgColor auto="1"/>
        </patternFill>
      </fill>
      <border diagonalUp="0" diagonalDown="0">
        <left/>
        <right/>
        <top style="thin">
          <color theme="4" tint="0.39997558519241921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theme="4" tint="0.79998168889431442"/>
          <bgColor auto="1"/>
        </patternFill>
      </fill>
      <border diagonalUp="0" diagonalDown="0">
        <left/>
        <right/>
        <top style="thin">
          <color theme="4" tint="0.39997558519241921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theme="4" tint="0.79998168889431442"/>
          <bgColor auto="1"/>
        </patternFill>
      </fill>
      <border diagonalUp="0" diagonalDown="0">
        <left/>
        <right/>
        <top style="thin">
          <color theme="4" tint="0.39997558519241921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theme="4" tint="0.79998168889431442"/>
          <bgColor auto="1"/>
        </patternFill>
      </fill>
      <border diagonalUp="0" diagonalDown="0">
        <left/>
        <right/>
        <top style="thin">
          <color theme="4" tint="0.39997558519241921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textRotation="0" indent="0" justifyLastLine="0" shrinkToFit="0" readingOrder="0"/>
      <border diagonalUp="0" diagonalDown="0" outline="0">
        <left/>
        <right/>
        <top style="thin">
          <color theme="4" tint="0.39997558519241921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4" formatCode="[$-1083C]dd/mm/yyyy;@"/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theme="4" tint="0.39997558519241921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9" formatCode="dd/mm/yyyy"/>
      <fill>
        <patternFill patternType="none">
          <fgColor theme="4" tint="0.79998168889431442"/>
          <bgColor auto="1"/>
        </patternFill>
      </fill>
      <border diagonalUp="0" diagonalDown="0">
        <left/>
        <right/>
        <top style="thin">
          <color theme="4" tint="0.39997558519241921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none">
          <fgColor theme="4" tint="0.79998168889431442"/>
          <bgColor auto="1"/>
        </patternFill>
      </fill>
      <border diagonalUp="0" diagonalDown="0" outline="0">
        <left/>
        <right/>
        <top style="thin">
          <color theme="4" tint="0.39997558519241921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theme="4" tint="0.39997558519241921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hair">
          <color theme="4" tint="0.39994506668294322"/>
        </left>
        <right style="hair">
          <color theme="4" tint="0.39994506668294322"/>
        </right>
        <top style="hair">
          <color theme="4" tint="0.39994506668294322"/>
        </top>
        <bottom style="hair">
          <color theme="4" tint="0.39994506668294322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theme="4" tint="0.79998168889431442"/>
          <bgColor auto="1"/>
        </patternFill>
      </fill>
      <border diagonalUp="0" diagonalDown="0" outline="0">
        <left/>
        <right/>
        <top style="thin">
          <color theme="4" tint="0.39997558519241921"/>
        </top>
        <bottom/>
      </border>
      <protection locked="0" hidden="0"/>
    </dxf>
    <dxf>
      <border outline="0">
        <bottom style="hair">
          <color auto="1"/>
        </bottom>
      </border>
    </dxf>
    <dxf>
      <border outline="0"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theme="4" tint="0.79998168889431442"/>
          <bgColor auto="1"/>
        </patternFill>
      </fill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family val="2"/>
        <scheme val="minor"/>
      </font>
      <fill>
        <patternFill patternType="solid">
          <fgColor indexed="64"/>
          <bgColor theme="4" tint="-0.249977111117893"/>
        </patternFill>
      </fill>
      <alignment horizontal="general" vertical="top" textRotation="0" wrapText="1" indent="0" justifyLastLine="0" shrinkToFit="0" readingOrder="0"/>
      <protection locked="0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0%20Health%20Business%20Tracker%2030-0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rop Down Lists"/>
      <sheetName val="Instructions"/>
      <sheetName val="Prospects"/>
      <sheetName val="Prospects Dashboard"/>
      <sheetName val="Staff Status by Week"/>
      <sheetName val="Income"/>
      <sheetName val="WEEKLY Income Dashboard"/>
      <sheetName val="MONTHLY Income Dashboard"/>
      <sheetName val="Staff Weekly - Prospects"/>
      <sheetName val="Renewal Prospects"/>
      <sheetName val="Staff Weekly - Income"/>
      <sheetName val="Irish Life Extract"/>
      <sheetName val="ILE UnFormatted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">
          <cell r="B1" t="str">
            <v>Policy Number</v>
          </cell>
          <cell r="C1" t="str">
            <v>Policy Holder Forename</v>
          </cell>
          <cell r="D1" t="str">
            <v>Policy Holder Surname</v>
          </cell>
          <cell r="E1" t="str">
            <v>Joining Date</v>
          </cell>
          <cell r="F1" t="str">
            <v>Next Renewal Date</v>
          </cell>
          <cell r="G1" t="str">
            <v>Leaving Date</v>
          </cell>
          <cell r="H1" t="str">
            <v>Plan Name</v>
          </cell>
          <cell r="I1" t="str">
            <v>Group Name</v>
          </cell>
          <cell r="J1" t="str">
            <v>Agent ID</v>
          </cell>
          <cell r="K1" t="str">
            <v>New Business</v>
          </cell>
          <cell r="L1" t="str">
            <v>Renewal</v>
          </cell>
          <cell r="M1" t="str">
            <v>Endorsement</v>
          </cell>
          <cell r="N1" t="str">
            <v>Total Premium Activity</v>
          </cell>
          <cell r="O1" t="str">
            <v>Commission Payable</v>
          </cell>
        </row>
        <row r="2">
          <cell r="B2" t="str">
            <v>VIVG613803</v>
          </cell>
          <cell r="C2" t="str">
            <v>SALLY</v>
          </cell>
          <cell r="D2" t="str">
            <v>KEOGH</v>
          </cell>
          <cell r="E2">
            <v>43493</v>
          </cell>
          <cell r="F2">
            <v>43646</v>
          </cell>
          <cell r="G2">
            <v>0</v>
          </cell>
          <cell r="H2" t="str">
            <v>Be Fit 2</v>
          </cell>
          <cell r="I2" t="str">
            <v>Smart Bear</v>
          </cell>
          <cell r="J2" t="str">
            <v/>
          </cell>
          <cell r="K2">
            <v>479.99</v>
          </cell>
          <cell r="L2">
            <v>0</v>
          </cell>
          <cell r="M2">
            <v>0</v>
          </cell>
          <cell r="N2">
            <v>479.99</v>
          </cell>
          <cell r="O2">
            <v>28.799399999999999</v>
          </cell>
        </row>
        <row r="3">
          <cell r="B3" t="str">
            <v>VIVC613431</v>
          </cell>
          <cell r="C3" t="str">
            <v>JON</v>
          </cell>
          <cell r="D3" t="str">
            <v>PANOS</v>
          </cell>
          <cell r="E3">
            <v>43470</v>
          </cell>
          <cell r="F3">
            <v>43835</v>
          </cell>
          <cell r="G3">
            <v>0</v>
          </cell>
          <cell r="H3" t="str">
            <v>Be Fit 3</v>
          </cell>
          <cell r="I3" t="str">
            <v>Direct</v>
          </cell>
          <cell r="J3" t="str">
            <v/>
          </cell>
          <cell r="K3">
            <v>1335.07</v>
          </cell>
          <cell r="L3">
            <v>0</v>
          </cell>
          <cell r="M3">
            <v>0</v>
          </cell>
          <cell r="N3">
            <v>1335.07</v>
          </cell>
          <cell r="O3">
            <v>80.104199999999992</v>
          </cell>
        </row>
        <row r="4">
          <cell r="B4" t="str">
            <v>VIVG612462</v>
          </cell>
          <cell r="C4" t="str">
            <v>PETRISE</v>
          </cell>
          <cell r="D4" t="str">
            <v>MURPHY</v>
          </cell>
          <cell r="E4">
            <v>43479</v>
          </cell>
          <cell r="F4">
            <v>43800</v>
          </cell>
          <cell r="G4">
            <v>0</v>
          </cell>
          <cell r="H4" t="str">
            <v>Health Plan 28</v>
          </cell>
          <cell r="I4" t="str">
            <v>Multi Packaging Solutions Westport SD</v>
          </cell>
          <cell r="J4" t="str">
            <v/>
          </cell>
          <cell r="K4">
            <v>2472.25</v>
          </cell>
          <cell r="L4">
            <v>0</v>
          </cell>
          <cell r="M4">
            <v>0</v>
          </cell>
          <cell r="N4">
            <v>2472.25</v>
          </cell>
          <cell r="O4">
            <v>148.33500000000001</v>
          </cell>
        </row>
        <row r="5">
          <cell r="B5" t="str">
            <v>VIVG612005</v>
          </cell>
          <cell r="C5" t="str">
            <v>ALAN</v>
          </cell>
          <cell r="D5" t="str">
            <v>O'BOYLE</v>
          </cell>
          <cell r="E5">
            <v>43487</v>
          </cell>
          <cell r="F5">
            <v>43738</v>
          </cell>
          <cell r="G5">
            <v>0</v>
          </cell>
          <cell r="H5" t="str">
            <v>Health Plan 16.1</v>
          </cell>
          <cell r="I5" t="str">
            <v>Chanelle Company Paid</v>
          </cell>
          <cell r="J5" t="str">
            <v/>
          </cell>
          <cell r="K5">
            <v>807.40000000000009</v>
          </cell>
          <cell r="L5">
            <v>0</v>
          </cell>
          <cell r="M5">
            <v>0</v>
          </cell>
          <cell r="N5">
            <v>807.40000000000009</v>
          </cell>
          <cell r="O5">
            <v>48.444000000000003</v>
          </cell>
        </row>
        <row r="6">
          <cell r="B6" t="str">
            <v>VIVW610557</v>
          </cell>
          <cell r="C6" t="str">
            <v>CELIA</v>
          </cell>
          <cell r="D6" t="str">
            <v>LENNON</v>
          </cell>
          <cell r="E6">
            <v>43435</v>
          </cell>
          <cell r="F6">
            <v>43800</v>
          </cell>
          <cell r="G6">
            <v>0</v>
          </cell>
          <cell r="H6" t="str">
            <v>Be Fit 3</v>
          </cell>
          <cell r="I6" t="str">
            <v>Direct</v>
          </cell>
          <cell r="J6" t="str">
            <v/>
          </cell>
          <cell r="K6">
            <v>2585.1999999999998</v>
          </cell>
          <cell r="L6">
            <v>0</v>
          </cell>
          <cell r="M6">
            <v>0</v>
          </cell>
          <cell r="N6">
            <v>2585.1999999999998</v>
          </cell>
          <cell r="O6">
            <v>155.11199999999999</v>
          </cell>
        </row>
        <row r="7">
          <cell r="B7" t="str">
            <v>VIVG611986</v>
          </cell>
          <cell r="C7" t="str">
            <v>RONAN</v>
          </cell>
          <cell r="D7" t="str">
            <v>FLAHERTY</v>
          </cell>
          <cell r="E7">
            <v>43490</v>
          </cell>
          <cell r="F7">
            <v>43617</v>
          </cell>
          <cell r="G7">
            <v>0</v>
          </cell>
          <cell r="H7" t="str">
            <v>4D Health 2</v>
          </cell>
          <cell r="I7" t="str">
            <v>Orbcomm</v>
          </cell>
          <cell r="J7" t="str">
            <v/>
          </cell>
          <cell r="K7">
            <v>288</v>
          </cell>
          <cell r="L7">
            <v>0</v>
          </cell>
          <cell r="M7">
            <v>0</v>
          </cell>
          <cell r="N7">
            <v>288</v>
          </cell>
          <cell r="O7">
            <v>17.28</v>
          </cell>
        </row>
        <row r="8">
          <cell r="B8" t="str">
            <v>VIVG611262</v>
          </cell>
          <cell r="C8" t="str">
            <v>NIAMH</v>
          </cell>
          <cell r="D8" t="str">
            <v>KILLEEN</v>
          </cell>
          <cell r="E8">
            <v>43472</v>
          </cell>
          <cell r="F8">
            <v>43617</v>
          </cell>
          <cell r="G8">
            <v>0</v>
          </cell>
          <cell r="H8" t="str">
            <v>4D Health 2</v>
          </cell>
          <cell r="I8" t="str">
            <v>Orbcomm</v>
          </cell>
          <cell r="J8" t="str">
            <v/>
          </cell>
          <cell r="K8">
            <v>328.82</v>
          </cell>
          <cell r="L8">
            <v>0</v>
          </cell>
          <cell r="M8">
            <v>0</v>
          </cell>
          <cell r="N8">
            <v>328.82</v>
          </cell>
          <cell r="O8">
            <v>19.729199999999999</v>
          </cell>
        </row>
        <row r="9">
          <cell r="B9" t="str">
            <v>VIVG612472</v>
          </cell>
          <cell r="C9" t="str">
            <v>TRIONA</v>
          </cell>
          <cell r="D9" t="str">
            <v>CASEY</v>
          </cell>
          <cell r="E9">
            <v>43473</v>
          </cell>
          <cell r="F9">
            <v>43830</v>
          </cell>
          <cell r="G9">
            <v>0</v>
          </cell>
          <cell r="H9" t="str">
            <v>4D Health 2</v>
          </cell>
          <cell r="I9" t="str">
            <v>Kildare County Council</v>
          </cell>
          <cell r="J9" t="str">
            <v/>
          </cell>
          <cell r="K9">
            <v>947.77</v>
          </cell>
          <cell r="L9">
            <v>0</v>
          </cell>
          <cell r="M9">
            <v>0</v>
          </cell>
          <cell r="N9">
            <v>947.77</v>
          </cell>
          <cell r="O9">
            <v>56.866199999999999</v>
          </cell>
        </row>
        <row r="10">
          <cell r="B10" t="str">
            <v>VIVW612392</v>
          </cell>
          <cell r="C10" t="str">
            <v>VALERIE</v>
          </cell>
          <cell r="D10" t="str">
            <v>HARRINGTON</v>
          </cell>
          <cell r="E10">
            <v>43487</v>
          </cell>
          <cell r="F10">
            <v>43852</v>
          </cell>
          <cell r="G10">
            <v>0</v>
          </cell>
          <cell r="H10" t="str">
            <v>BeneFit</v>
          </cell>
          <cell r="I10" t="str">
            <v>Direct</v>
          </cell>
          <cell r="J10" t="str">
            <v/>
          </cell>
          <cell r="K10">
            <v>1184.1199999999999</v>
          </cell>
          <cell r="L10">
            <v>0</v>
          </cell>
          <cell r="M10">
            <v>0</v>
          </cell>
          <cell r="N10">
            <v>1184.1199999999999</v>
          </cell>
          <cell r="O10">
            <v>71.047199999999989</v>
          </cell>
        </row>
        <row r="11">
          <cell r="B11" t="str">
            <v>VIVG611188</v>
          </cell>
          <cell r="C11" t="str">
            <v>IVA</v>
          </cell>
          <cell r="D11" t="str">
            <v>BOZIC</v>
          </cell>
          <cell r="E11">
            <v>43462</v>
          </cell>
          <cell r="F11">
            <v>43617</v>
          </cell>
          <cell r="G11">
            <v>0</v>
          </cell>
          <cell r="H11" t="str">
            <v>4D Health 2</v>
          </cell>
          <cell r="I11" t="str">
            <v>Orbcomm</v>
          </cell>
          <cell r="J11" t="str">
            <v/>
          </cell>
          <cell r="K11">
            <v>351.48999999999995</v>
          </cell>
          <cell r="L11">
            <v>0</v>
          </cell>
          <cell r="M11">
            <v>0</v>
          </cell>
          <cell r="N11">
            <v>351.48999999999995</v>
          </cell>
          <cell r="O11">
            <v>21.089399999999998</v>
          </cell>
        </row>
        <row r="12">
          <cell r="B12" t="str">
            <v>VIVW611674</v>
          </cell>
          <cell r="C12" t="str">
            <v>NEIZE MARIA</v>
          </cell>
          <cell r="D12" t="str">
            <v>WINGETER MANSOUR</v>
          </cell>
          <cell r="E12">
            <v>43479</v>
          </cell>
          <cell r="F12">
            <v>43844</v>
          </cell>
          <cell r="G12">
            <v>0</v>
          </cell>
          <cell r="H12" t="str">
            <v>Be Fit 1</v>
          </cell>
          <cell r="I12" t="str">
            <v>Direct</v>
          </cell>
          <cell r="J12" t="str">
            <v/>
          </cell>
          <cell r="K12">
            <v>1044.3</v>
          </cell>
          <cell r="L12">
            <v>0</v>
          </cell>
          <cell r="M12">
            <v>0</v>
          </cell>
          <cell r="N12">
            <v>1044.3</v>
          </cell>
          <cell r="O12">
            <v>62.657999999999994</v>
          </cell>
        </row>
        <row r="13">
          <cell r="B13" t="str">
            <v>VIVG610640</v>
          </cell>
          <cell r="C13" t="str">
            <v>ANDRE</v>
          </cell>
          <cell r="D13" t="str">
            <v>BASTOS</v>
          </cell>
          <cell r="E13">
            <v>43466</v>
          </cell>
          <cell r="F13">
            <v>43617</v>
          </cell>
          <cell r="G13">
            <v>0</v>
          </cell>
          <cell r="H13" t="str">
            <v>4D Health 2</v>
          </cell>
          <cell r="I13" t="str">
            <v>Orbcomm</v>
          </cell>
          <cell r="J13" t="str">
            <v/>
          </cell>
          <cell r="K13">
            <v>342.42</v>
          </cell>
          <cell r="L13">
            <v>0</v>
          </cell>
          <cell r="M13">
            <v>0</v>
          </cell>
          <cell r="N13">
            <v>342.42</v>
          </cell>
          <cell r="O13">
            <v>20.545200000000001</v>
          </cell>
        </row>
        <row r="14">
          <cell r="B14" t="str">
            <v>VIVW615910</v>
          </cell>
          <cell r="C14" t="str">
            <v>PETRA</v>
          </cell>
          <cell r="D14" t="str">
            <v>MAJZLIKOVA</v>
          </cell>
          <cell r="E14">
            <v>43497</v>
          </cell>
          <cell r="F14">
            <v>43862</v>
          </cell>
          <cell r="G14">
            <v>0</v>
          </cell>
          <cell r="H14" t="str">
            <v>BeneFit 2</v>
          </cell>
          <cell r="I14" t="str">
            <v>Direct</v>
          </cell>
          <cell r="J14" t="str">
            <v/>
          </cell>
          <cell r="K14">
            <v>718.82999999999993</v>
          </cell>
          <cell r="L14">
            <v>0</v>
          </cell>
          <cell r="M14">
            <v>0</v>
          </cell>
          <cell r="N14">
            <v>718.82999999999993</v>
          </cell>
          <cell r="O14">
            <v>43.129799999999996</v>
          </cell>
        </row>
        <row r="15">
          <cell r="B15" t="str">
            <v>VIVW614849</v>
          </cell>
          <cell r="C15" t="str">
            <v>AOIFE</v>
          </cell>
          <cell r="D15" t="str">
            <v>OBRIEN</v>
          </cell>
          <cell r="E15">
            <v>43502</v>
          </cell>
          <cell r="F15">
            <v>43867</v>
          </cell>
          <cell r="G15">
            <v>0</v>
          </cell>
          <cell r="H15" t="str">
            <v>BeneFit</v>
          </cell>
          <cell r="I15" t="str">
            <v>Direct</v>
          </cell>
          <cell r="J15" t="str">
            <v/>
          </cell>
          <cell r="K15">
            <v>655.11999999999989</v>
          </cell>
          <cell r="L15">
            <v>0</v>
          </cell>
          <cell r="M15">
            <v>0</v>
          </cell>
          <cell r="N15">
            <v>655.11999999999989</v>
          </cell>
          <cell r="O15">
            <v>39.307199999999995</v>
          </cell>
        </row>
        <row r="16">
          <cell r="B16" t="str">
            <v>VIVW614944</v>
          </cell>
          <cell r="C16" t="str">
            <v>PAULINE</v>
          </cell>
          <cell r="D16" t="str">
            <v>GRIFFIN</v>
          </cell>
          <cell r="E16">
            <v>43503</v>
          </cell>
          <cell r="F16">
            <v>43868</v>
          </cell>
          <cell r="G16">
            <v>0</v>
          </cell>
          <cell r="H16" t="str">
            <v>Kick-Off Plan ILH</v>
          </cell>
          <cell r="I16" t="str">
            <v>Direct</v>
          </cell>
          <cell r="J16" t="str">
            <v/>
          </cell>
          <cell r="K16">
            <v>683.86</v>
          </cell>
          <cell r="L16">
            <v>0</v>
          </cell>
          <cell r="M16">
            <v>0</v>
          </cell>
          <cell r="N16">
            <v>683.86</v>
          </cell>
          <cell r="O16">
            <v>41.031599999999997</v>
          </cell>
        </row>
        <row r="17">
          <cell r="B17" t="str">
            <v>VIVW614549</v>
          </cell>
          <cell r="C17" t="str">
            <v>CAROL</v>
          </cell>
          <cell r="D17" t="str">
            <v>MALONEY</v>
          </cell>
          <cell r="E17">
            <v>43497</v>
          </cell>
          <cell r="F17">
            <v>43862</v>
          </cell>
          <cell r="G17">
            <v>0</v>
          </cell>
          <cell r="H17" t="str">
            <v>Kick-Off Plan ILH with Day to Day Most</v>
          </cell>
          <cell r="I17" t="str">
            <v>Direct</v>
          </cell>
          <cell r="J17" t="str">
            <v/>
          </cell>
          <cell r="K17">
            <v>813.24</v>
          </cell>
          <cell r="L17">
            <v>0</v>
          </cell>
          <cell r="M17">
            <v>0</v>
          </cell>
          <cell r="N17">
            <v>813.24</v>
          </cell>
          <cell r="O17">
            <v>48.794399999999996</v>
          </cell>
        </row>
        <row r="18">
          <cell r="B18" t="str">
            <v>VIVW616610</v>
          </cell>
          <cell r="C18" t="str">
            <v>ANTOINETTE</v>
          </cell>
          <cell r="D18" t="str">
            <v>MAHEADY</v>
          </cell>
          <cell r="E18">
            <v>43523</v>
          </cell>
          <cell r="F18">
            <v>43888</v>
          </cell>
          <cell r="G18">
            <v>0</v>
          </cell>
          <cell r="H18" t="str">
            <v>BeneFit</v>
          </cell>
          <cell r="I18" t="str">
            <v>Direct</v>
          </cell>
          <cell r="J18" t="str">
            <v/>
          </cell>
          <cell r="K18">
            <v>1947.73</v>
          </cell>
          <cell r="L18">
            <v>0</v>
          </cell>
          <cell r="M18">
            <v>0</v>
          </cell>
          <cell r="N18">
            <v>1947.73</v>
          </cell>
          <cell r="O18">
            <v>116.8638</v>
          </cell>
        </row>
        <row r="19">
          <cell r="B19" t="str">
            <v>VIVG614309</v>
          </cell>
          <cell r="C19" t="str">
            <v>EIMEAR</v>
          </cell>
          <cell r="D19" t="str">
            <v>COLLINS</v>
          </cell>
          <cell r="E19">
            <v>43496</v>
          </cell>
          <cell r="F19">
            <v>43739</v>
          </cell>
          <cell r="G19">
            <v>0</v>
          </cell>
          <cell r="H19" t="str">
            <v>BeneFit</v>
          </cell>
          <cell r="I19" t="str">
            <v>HSE West (Merlin Park Payroll)</v>
          </cell>
          <cell r="J19" t="str">
            <v/>
          </cell>
          <cell r="K19">
            <v>289.73000000000008</v>
          </cell>
          <cell r="L19">
            <v>0</v>
          </cell>
          <cell r="M19">
            <v>0</v>
          </cell>
          <cell r="N19">
            <v>289.73000000000008</v>
          </cell>
          <cell r="O19">
            <v>17.383800000000004</v>
          </cell>
        </row>
        <row r="20">
          <cell r="B20" t="str">
            <v>VIVG616413</v>
          </cell>
          <cell r="C20" t="str">
            <v>FAN</v>
          </cell>
          <cell r="D20" t="str">
            <v>FENG</v>
          </cell>
          <cell r="E20">
            <v>43500</v>
          </cell>
          <cell r="F20">
            <v>43617</v>
          </cell>
          <cell r="G20">
            <v>0</v>
          </cell>
          <cell r="H20" t="str">
            <v>4D Health 2</v>
          </cell>
          <cell r="I20" t="str">
            <v>Orbcomm</v>
          </cell>
          <cell r="J20" t="str">
            <v/>
          </cell>
          <cell r="K20">
            <v>265.32</v>
          </cell>
          <cell r="L20">
            <v>0</v>
          </cell>
          <cell r="M20">
            <v>0</v>
          </cell>
          <cell r="N20">
            <v>265.32</v>
          </cell>
          <cell r="O20">
            <v>15.919199999999998</v>
          </cell>
        </row>
        <row r="21">
          <cell r="B21" t="str">
            <v>VIVG616141</v>
          </cell>
          <cell r="C21" t="str">
            <v>NIKOLETT</v>
          </cell>
          <cell r="D21" t="str">
            <v>MAROSI</v>
          </cell>
          <cell r="E21">
            <v>43516</v>
          </cell>
          <cell r="F21">
            <v>43646</v>
          </cell>
          <cell r="G21">
            <v>0</v>
          </cell>
          <cell r="H21" t="str">
            <v>Be Fit 2</v>
          </cell>
          <cell r="I21" t="str">
            <v>Smart Bear</v>
          </cell>
          <cell r="J21" t="str">
            <v/>
          </cell>
          <cell r="K21">
            <v>407.83000000000004</v>
          </cell>
          <cell r="L21">
            <v>0</v>
          </cell>
          <cell r="M21">
            <v>0</v>
          </cell>
          <cell r="N21">
            <v>407.83000000000004</v>
          </cell>
          <cell r="O21">
            <v>24.469800000000003</v>
          </cell>
        </row>
        <row r="22">
          <cell r="B22" t="str">
            <v>VIVG612200</v>
          </cell>
          <cell r="C22" t="str">
            <v>FLORENCE</v>
          </cell>
          <cell r="D22" t="str">
            <v>HIGGINS</v>
          </cell>
          <cell r="E22">
            <v>43498</v>
          </cell>
          <cell r="F22">
            <v>43646</v>
          </cell>
          <cell r="G22">
            <v>0</v>
          </cell>
          <cell r="H22" t="str">
            <v>Be Fit 2</v>
          </cell>
          <cell r="I22" t="str">
            <v>Smart Bear</v>
          </cell>
          <cell r="J22" t="str">
            <v/>
          </cell>
          <cell r="K22">
            <v>464.31000000000006</v>
          </cell>
          <cell r="L22">
            <v>0</v>
          </cell>
          <cell r="M22">
            <v>0</v>
          </cell>
          <cell r="N22">
            <v>464.31000000000006</v>
          </cell>
          <cell r="O22">
            <v>27.858600000000003</v>
          </cell>
        </row>
        <row r="23">
          <cell r="B23" t="str">
            <v>VIVW617531</v>
          </cell>
          <cell r="C23" t="str">
            <v>SILE</v>
          </cell>
          <cell r="D23" t="str">
            <v>KELLY</v>
          </cell>
          <cell r="E23">
            <v>43511</v>
          </cell>
          <cell r="F23">
            <v>43876</v>
          </cell>
          <cell r="G23">
            <v>0</v>
          </cell>
          <cell r="H23" t="str">
            <v>4D Health 2</v>
          </cell>
          <cell r="I23" t="str">
            <v>Direct</v>
          </cell>
          <cell r="J23" t="str">
            <v/>
          </cell>
          <cell r="K23">
            <v>1082.05</v>
          </cell>
          <cell r="L23">
            <v>0</v>
          </cell>
          <cell r="M23">
            <v>0</v>
          </cell>
          <cell r="N23">
            <v>1082.05</v>
          </cell>
          <cell r="O23">
            <v>64.923000000000002</v>
          </cell>
        </row>
        <row r="24">
          <cell r="B24" t="str">
            <v>VIVW617856</v>
          </cell>
          <cell r="C24" t="str">
            <v>MEGHANN</v>
          </cell>
          <cell r="D24" t="str">
            <v>DRURY GROGAN</v>
          </cell>
          <cell r="E24">
            <v>43535</v>
          </cell>
          <cell r="F24">
            <v>43901</v>
          </cell>
          <cell r="G24">
            <v>0</v>
          </cell>
          <cell r="H24" t="str">
            <v>4D Health 2</v>
          </cell>
          <cell r="I24" t="str">
            <v>Direct</v>
          </cell>
          <cell r="J24" t="str">
            <v/>
          </cell>
          <cell r="K24">
            <v>2166.02</v>
          </cell>
          <cell r="L24">
            <v>0</v>
          </cell>
          <cell r="M24">
            <v>0</v>
          </cell>
          <cell r="N24">
            <v>2166.02</v>
          </cell>
          <cell r="O24">
            <v>129.96119999999999</v>
          </cell>
        </row>
        <row r="25">
          <cell r="B25" t="str">
            <v>VIVW616313</v>
          </cell>
          <cell r="C25" t="str">
            <v>TONY</v>
          </cell>
          <cell r="D25" t="str">
            <v>FITZMAURICE</v>
          </cell>
          <cell r="E25">
            <v>43525</v>
          </cell>
          <cell r="F25">
            <v>43891</v>
          </cell>
          <cell r="G25">
            <v>0</v>
          </cell>
          <cell r="H25" t="str">
            <v>4D Health 3</v>
          </cell>
          <cell r="I25" t="str">
            <v>Direct</v>
          </cell>
          <cell r="J25" t="str">
            <v/>
          </cell>
          <cell r="K25">
            <v>2329.8000000000002</v>
          </cell>
          <cell r="L25">
            <v>0</v>
          </cell>
          <cell r="M25">
            <v>0</v>
          </cell>
          <cell r="N25">
            <v>2329.8000000000002</v>
          </cell>
          <cell r="O25">
            <v>139.78800000000001</v>
          </cell>
        </row>
        <row r="26">
          <cell r="B26" t="str">
            <v>VIVW616346</v>
          </cell>
          <cell r="C26" t="str">
            <v>NIAMH</v>
          </cell>
          <cell r="D26" t="str">
            <v>MCGANN</v>
          </cell>
          <cell r="E26">
            <v>43525</v>
          </cell>
          <cell r="F26">
            <v>43891</v>
          </cell>
          <cell r="G26">
            <v>0</v>
          </cell>
          <cell r="H26" t="str">
            <v>4D Health 2</v>
          </cell>
          <cell r="I26" t="str">
            <v>Direct</v>
          </cell>
          <cell r="J26" t="str">
            <v/>
          </cell>
          <cell r="K26">
            <v>969.01</v>
          </cell>
          <cell r="L26">
            <v>0</v>
          </cell>
          <cell r="M26">
            <v>0</v>
          </cell>
          <cell r="N26">
            <v>969.01</v>
          </cell>
          <cell r="O26">
            <v>58.140599999999999</v>
          </cell>
        </row>
        <row r="27">
          <cell r="B27" t="str">
            <v>VIVG617119</v>
          </cell>
          <cell r="C27" t="str">
            <v>ANN</v>
          </cell>
          <cell r="D27" t="str">
            <v>MAHER</v>
          </cell>
          <cell r="E27">
            <v>43524</v>
          </cell>
          <cell r="F27">
            <v>43525</v>
          </cell>
          <cell r="G27">
            <v>0</v>
          </cell>
          <cell r="H27" t="str">
            <v>Be Fit 1</v>
          </cell>
          <cell r="I27" t="str">
            <v>Galway Mayo Institute of Technology (GMIT)</v>
          </cell>
          <cell r="J27" t="str">
            <v/>
          </cell>
          <cell r="K27">
            <v>5.68</v>
          </cell>
          <cell r="L27">
            <v>0</v>
          </cell>
          <cell r="M27">
            <v>0</v>
          </cell>
          <cell r="N27">
            <v>5.68</v>
          </cell>
          <cell r="O27">
            <v>0.34079999999999999</v>
          </cell>
        </row>
        <row r="28">
          <cell r="B28" t="str">
            <v>VIVG616900</v>
          </cell>
          <cell r="C28" t="str">
            <v>ANGELA</v>
          </cell>
          <cell r="D28" t="str">
            <v>TOBIN</v>
          </cell>
          <cell r="E28">
            <v>43531</v>
          </cell>
          <cell r="F28">
            <v>43586</v>
          </cell>
          <cell r="G28">
            <v>0</v>
          </cell>
          <cell r="H28" t="str">
            <v>Select Plus with Day 2 Day pack</v>
          </cell>
          <cell r="I28" t="str">
            <v>HSE North</v>
          </cell>
          <cell r="J28" t="str">
            <v/>
          </cell>
          <cell r="K28">
            <v>120.34</v>
          </cell>
          <cell r="L28">
            <v>0</v>
          </cell>
          <cell r="M28">
            <v>0</v>
          </cell>
          <cell r="N28">
            <v>120.34</v>
          </cell>
          <cell r="O28">
            <v>7.2203999999999997</v>
          </cell>
        </row>
        <row r="29">
          <cell r="B29" t="str">
            <v>VIVG617602</v>
          </cell>
          <cell r="C29" t="str">
            <v>ADRIAN</v>
          </cell>
          <cell r="D29" t="str">
            <v>MINNOCK</v>
          </cell>
          <cell r="E29">
            <v>43528</v>
          </cell>
          <cell r="F29">
            <v>43646</v>
          </cell>
          <cell r="G29">
            <v>0</v>
          </cell>
          <cell r="H29" t="str">
            <v>Be Fit 2</v>
          </cell>
          <cell r="I29" t="str">
            <v>Smart Bear</v>
          </cell>
          <cell r="J29" t="str">
            <v/>
          </cell>
          <cell r="K29">
            <v>328.61</v>
          </cell>
          <cell r="L29">
            <v>0</v>
          </cell>
          <cell r="M29">
            <v>0</v>
          </cell>
          <cell r="N29">
            <v>328.61</v>
          </cell>
          <cell r="O29">
            <v>19.7166</v>
          </cell>
        </row>
        <row r="30">
          <cell r="B30" t="str">
            <v>VIVW620017</v>
          </cell>
          <cell r="C30" t="str">
            <v>VALERIE</v>
          </cell>
          <cell r="D30" t="str">
            <v>POTTER</v>
          </cell>
          <cell r="E30">
            <v>43553</v>
          </cell>
          <cell r="F30">
            <v>43919</v>
          </cell>
          <cell r="G30">
            <v>0</v>
          </cell>
          <cell r="H30" t="str">
            <v>4D Health 2</v>
          </cell>
          <cell r="I30" t="str">
            <v>Direct</v>
          </cell>
          <cell r="J30" t="str">
            <v/>
          </cell>
          <cell r="K30">
            <v>969.01</v>
          </cell>
          <cell r="L30">
            <v>0</v>
          </cell>
          <cell r="M30">
            <v>0</v>
          </cell>
          <cell r="N30">
            <v>969.01</v>
          </cell>
          <cell r="O30">
            <v>58.140599999999999</v>
          </cell>
        </row>
        <row r="31">
          <cell r="B31" t="str">
            <v>VIVW621298</v>
          </cell>
          <cell r="C31" t="str">
            <v>BERNIE</v>
          </cell>
          <cell r="D31" t="str">
            <v>MCDONAGH</v>
          </cell>
          <cell r="E31">
            <v>43556</v>
          </cell>
          <cell r="F31">
            <v>43922</v>
          </cell>
          <cell r="G31">
            <v>0</v>
          </cell>
          <cell r="H31" t="str">
            <v>BeneFit</v>
          </cell>
          <cell r="I31" t="str">
            <v>Direct</v>
          </cell>
          <cell r="J31" t="str">
            <v/>
          </cell>
          <cell r="K31">
            <v>2013.6799999999998</v>
          </cell>
          <cell r="L31">
            <v>0</v>
          </cell>
          <cell r="M31">
            <v>0</v>
          </cell>
          <cell r="N31">
            <v>2013.6799999999998</v>
          </cell>
          <cell r="O31">
            <v>120.82079999999999</v>
          </cell>
        </row>
        <row r="32">
          <cell r="B32" t="str">
            <v>VIVG621747</v>
          </cell>
          <cell r="C32" t="str">
            <v>SACHIN</v>
          </cell>
          <cell r="D32" t="str">
            <v>POL</v>
          </cell>
          <cell r="E32">
            <v>43580</v>
          </cell>
          <cell r="F32">
            <v>43738</v>
          </cell>
          <cell r="G32">
            <v>0</v>
          </cell>
          <cell r="H32" t="str">
            <v>BeneFit</v>
          </cell>
          <cell r="I32" t="str">
            <v>Chanelle Salary Deduction</v>
          </cell>
          <cell r="J32" t="str">
            <v/>
          </cell>
          <cell r="K32">
            <v>893.1</v>
          </cell>
          <cell r="L32">
            <v>0</v>
          </cell>
          <cell r="M32">
            <v>0</v>
          </cell>
          <cell r="N32">
            <v>893.1</v>
          </cell>
          <cell r="O32">
            <v>53.585999999999999</v>
          </cell>
        </row>
        <row r="33">
          <cell r="B33" t="str">
            <v>VIVG621357</v>
          </cell>
          <cell r="C33" t="str">
            <v>THOMAS</v>
          </cell>
          <cell r="D33" t="str">
            <v>MORAHAN</v>
          </cell>
          <cell r="E33">
            <v>43576</v>
          </cell>
          <cell r="F33">
            <v>43646</v>
          </cell>
          <cell r="G33">
            <v>0</v>
          </cell>
          <cell r="H33" t="str">
            <v>4D Health 1</v>
          </cell>
          <cell r="I33" t="str">
            <v>Smart Bear</v>
          </cell>
          <cell r="J33" t="str">
            <v/>
          </cell>
          <cell r="K33">
            <v>322.16000000000003</v>
          </cell>
          <cell r="L33">
            <v>0</v>
          </cell>
          <cell r="M33">
            <v>0</v>
          </cell>
          <cell r="N33">
            <v>322.16000000000003</v>
          </cell>
          <cell r="O33">
            <v>19.329599999999999</v>
          </cell>
        </row>
        <row r="34">
          <cell r="B34" t="str">
            <v>VIVW619773</v>
          </cell>
          <cell r="C34" t="str">
            <v>ANNE</v>
          </cell>
          <cell r="D34" t="str">
            <v>MURPHY</v>
          </cell>
          <cell r="E34">
            <v>43556</v>
          </cell>
          <cell r="F34">
            <v>43922</v>
          </cell>
          <cell r="G34">
            <v>0</v>
          </cell>
          <cell r="H34" t="str">
            <v>4D Health 5</v>
          </cell>
          <cell r="I34" t="str">
            <v>Direct</v>
          </cell>
          <cell r="J34" t="str">
            <v/>
          </cell>
          <cell r="K34">
            <v>1386.81</v>
          </cell>
          <cell r="L34">
            <v>0</v>
          </cell>
          <cell r="M34">
            <v>0</v>
          </cell>
          <cell r="N34">
            <v>1386.81</v>
          </cell>
          <cell r="O34">
            <v>83.20859999999999</v>
          </cell>
        </row>
        <row r="35">
          <cell r="B35" t="str">
            <v>VIVW621158</v>
          </cell>
          <cell r="C35" t="str">
            <v>MARIE</v>
          </cell>
          <cell r="D35" t="str">
            <v>TIERNEY</v>
          </cell>
          <cell r="E35">
            <v>43572</v>
          </cell>
          <cell r="F35">
            <v>43938</v>
          </cell>
          <cell r="G35">
            <v>0</v>
          </cell>
          <cell r="H35" t="str">
            <v>Kick-Off Plan ILH</v>
          </cell>
          <cell r="I35" t="str">
            <v>Direct</v>
          </cell>
          <cell r="J35" t="str">
            <v/>
          </cell>
          <cell r="K35">
            <v>517.24</v>
          </cell>
          <cell r="L35">
            <v>0</v>
          </cell>
          <cell r="M35">
            <v>0</v>
          </cell>
          <cell r="N35">
            <v>517.24</v>
          </cell>
          <cell r="O35">
            <v>31.034399999999998</v>
          </cell>
        </row>
        <row r="36">
          <cell r="B36" t="str">
            <v>VIVW622068</v>
          </cell>
          <cell r="C36" t="str">
            <v>PHILIP</v>
          </cell>
          <cell r="D36" t="str">
            <v>AMBLARD</v>
          </cell>
          <cell r="E36">
            <v>43581</v>
          </cell>
          <cell r="F36">
            <v>43947</v>
          </cell>
          <cell r="G36">
            <v>0</v>
          </cell>
          <cell r="H36" t="str">
            <v>BeneFit</v>
          </cell>
          <cell r="I36" t="str">
            <v>Direct</v>
          </cell>
          <cell r="J36" t="str">
            <v/>
          </cell>
          <cell r="K36">
            <v>874.94</v>
          </cell>
          <cell r="L36">
            <v>0</v>
          </cell>
          <cell r="M36">
            <v>0</v>
          </cell>
          <cell r="N36">
            <v>874.94</v>
          </cell>
          <cell r="O36">
            <v>52.496400000000001</v>
          </cell>
        </row>
        <row r="37">
          <cell r="B37" t="str">
            <v>VIVG620381</v>
          </cell>
          <cell r="C37" t="str">
            <v>ALIREZA</v>
          </cell>
          <cell r="D37" t="str">
            <v>KASAAIAN</v>
          </cell>
          <cell r="E37">
            <v>43570</v>
          </cell>
          <cell r="F37">
            <v>43646</v>
          </cell>
          <cell r="G37">
            <v>0</v>
          </cell>
          <cell r="H37" t="str">
            <v>Be Fit 2</v>
          </cell>
          <cell r="I37" t="str">
            <v>Smart Bear</v>
          </cell>
          <cell r="J37" t="str">
            <v/>
          </cell>
          <cell r="K37">
            <v>213.46000000000004</v>
          </cell>
          <cell r="L37">
            <v>0</v>
          </cell>
          <cell r="M37">
            <v>0</v>
          </cell>
          <cell r="N37">
            <v>213.46000000000004</v>
          </cell>
          <cell r="O37">
            <v>12.807600000000003</v>
          </cell>
        </row>
        <row r="38">
          <cell r="B38" t="str">
            <v>VIVW620490</v>
          </cell>
          <cell r="C38" t="str">
            <v>OLIVIA</v>
          </cell>
          <cell r="D38" t="str">
            <v>HAMROCK</v>
          </cell>
          <cell r="E38">
            <v>43586</v>
          </cell>
          <cell r="F38">
            <v>43952</v>
          </cell>
          <cell r="G38">
            <v>0</v>
          </cell>
          <cell r="H38" t="str">
            <v>BeneFit</v>
          </cell>
          <cell r="I38" t="str">
            <v>Direct</v>
          </cell>
          <cell r="J38" t="str">
            <v/>
          </cell>
          <cell r="K38">
            <v>1386.2399999999998</v>
          </cell>
          <cell r="L38">
            <v>0</v>
          </cell>
          <cell r="M38">
            <v>0</v>
          </cell>
          <cell r="N38">
            <v>1386.2399999999998</v>
          </cell>
          <cell r="O38">
            <v>83.174399999999977</v>
          </cell>
        </row>
        <row r="39">
          <cell r="B39" t="str">
            <v>VIVG621419</v>
          </cell>
          <cell r="C39" t="str">
            <v>PETER</v>
          </cell>
          <cell r="D39" t="str">
            <v>FLANAGAN</v>
          </cell>
          <cell r="E39">
            <v>43573</v>
          </cell>
          <cell r="F39">
            <v>43922</v>
          </cell>
          <cell r="G39">
            <v>0</v>
          </cell>
          <cell r="H39" t="str">
            <v>Kick-Off Plan ILH</v>
          </cell>
          <cell r="I39" t="str">
            <v>St. James Hospital</v>
          </cell>
          <cell r="J39" t="str">
            <v/>
          </cell>
          <cell r="K39">
            <v>493.15</v>
          </cell>
          <cell r="L39">
            <v>0</v>
          </cell>
          <cell r="M39">
            <v>0</v>
          </cell>
          <cell r="N39">
            <v>493.15</v>
          </cell>
          <cell r="O39">
            <v>29.588999999999999</v>
          </cell>
        </row>
        <row r="40">
          <cell r="B40" t="str">
            <v>VIVG622888</v>
          </cell>
          <cell r="C40" t="str">
            <v>LIAM</v>
          </cell>
          <cell r="D40" t="str">
            <v>ROCHE</v>
          </cell>
          <cell r="E40">
            <v>43586</v>
          </cell>
          <cell r="F40">
            <v>43952</v>
          </cell>
          <cell r="G40">
            <v>0</v>
          </cell>
          <cell r="H40" t="str">
            <v>4D Health 5</v>
          </cell>
          <cell r="I40" t="str">
            <v>Brad¿n Beo Teoranta</v>
          </cell>
          <cell r="J40" t="str">
            <v/>
          </cell>
          <cell r="K40">
            <v>2773.62</v>
          </cell>
          <cell r="L40">
            <v>0</v>
          </cell>
          <cell r="M40">
            <v>0</v>
          </cell>
          <cell r="N40">
            <v>2773.62</v>
          </cell>
          <cell r="O40">
            <v>166.41719999999998</v>
          </cell>
        </row>
        <row r="41">
          <cell r="B41" t="str">
            <v>VIVW623381</v>
          </cell>
          <cell r="C41" t="str">
            <v>PAUL</v>
          </cell>
          <cell r="D41" t="str">
            <v>MARTIN</v>
          </cell>
          <cell r="E41">
            <v>43616</v>
          </cell>
          <cell r="F41">
            <v>43982</v>
          </cell>
          <cell r="G41">
            <v>0</v>
          </cell>
          <cell r="H41" t="str">
            <v>BeneFit</v>
          </cell>
          <cell r="I41" t="str">
            <v>Direct</v>
          </cell>
          <cell r="J41" t="str">
            <v/>
          </cell>
          <cell r="K41">
            <v>1538.2399999999998</v>
          </cell>
          <cell r="L41">
            <v>0</v>
          </cell>
          <cell r="M41">
            <v>0</v>
          </cell>
          <cell r="N41">
            <v>1538.2399999999998</v>
          </cell>
          <cell r="O41">
            <v>92.294399999999982</v>
          </cell>
        </row>
        <row r="42">
          <cell r="B42" t="str">
            <v>VIVC625198</v>
          </cell>
          <cell r="C42" t="str">
            <v>MATTIE</v>
          </cell>
          <cell r="D42" t="str">
            <v>CLANCY</v>
          </cell>
          <cell r="E42">
            <v>43616</v>
          </cell>
          <cell r="F42">
            <v>43982</v>
          </cell>
          <cell r="G42">
            <v>0</v>
          </cell>
          <cell r="H42" t="str">
            <v>BeneFit</v>
          </cell>
          <cell r="I42" t="str">
            <v>Direct</v>
          </cell>
          <cell r="J42" t="str">
            <v/>
          </cell>
          <cell r="K42">
            <v>1462.2399999999998</v>
          </cell>
          <cell r="L42">
            <v>0</v>
          </cell>
          <cell r="M42">
            <v>0</v>
          </cell>
          <cell r="N42">
            <v>1462.2399999999998</v>
          </cell>
          <cell r="O42">
            <v>87.73439999999998</v>
          </cell>
        </row>
        <row r="43">
          <cell r="B43" t="str">
            <v>VIVW625153</v>
          </cell>
          <cell r="C43" t="str">
            <v>CLAIRE</v>
          </cell>
          <cell r="D43" t="str">
            <v>O'BRIEN</v>
          </cell>
          <cell r="E43">
            <v>43616</v>
          </cell>
          <cell r="F43">
            <v>43982</v>
          </cell>
          <cell r="G43">
            <v>0</v>
          </cell>
          <cell r="H43" t="str">
            <v>Be Fit 2</v>
          </cell>
          <cell r="I43" t="str">
            <v>Direct</v>
          </cell>
          <cell r="J43" t="str">
            <v/>
          </cell>
          <cell r="K43">
            <v>2733.9799999999996</v>
          </cell>
          <cell r="L43">
            <v>0</v>
          </cell>
          <cell r="M43">
            <v>0</v>
          </cell>
          <cell r="N43">
            <v>2733.9799999999996</v>
          </cell>
          <cell r="O43">
            <v>164.03879999999998</v>
          </cell>
        </row>
        <row r="44">
          <cell r="B44" t="str">
            <v>VIVW625311</v>
          </cell>
          <cell r="C44" t="str">
            <v>COLIN</v>
          </cell>
          <cell r="D44" t="str">
            <v>O'BRIEN</v>
          </cell>
          <cell r="E44">
            <v>43616</v>
          </cell>
          <cell r="F44">
            <v>43982</v>
          </cell>
          <cell r="G44">
            <v>0</v>
          </cell>
          <cell r="H44" t="str">
            <v>Select Plus</v>
          </cell>
          <cell r="I44" t="str">
            <v>Direct</v>
          </cell>
          <cell r="J44" t="str">
            <v/>
          </cell>
          <cell r="K44">
            <v>477.94000000000005</v>
          </cell>
          <cell r="L44">
            <v>0</v>
          </cell>
          <cell r="M44">
            <v>0</v>
          </cell>
          <cell r="N44">
            <v>477.94000000000005</v>
          </cell>
          <cell r="O44">
            <v>28.676400000000001</v>
          </cell>
        </row>
        <row r="45">
          <cell r="B45" t="str">
            <v>VIVW620497</v>
          </cell>
          <cell r="C45" t="str">
            <v>OLIVIA</v>
          </cell>
          <cell r="D45" t="str">
            <v>HAMROCK</v>
          </cell>
          <cell r="E45">
            <v>43586</v>
          </cell>
          <cell r="F45">
            <v>43952</v>
          </cell>
          <cell r="G45">
            <v>0</v>
          </cell>
          <cell r="H45" t="str">
            <v>day-to-day most</v>
          </cell>
          <cell r="I45" t="str">
            <v>Direct</v>
          </cell>
          <cell r="J45" t="str">
            <v/>
          </cell>
          <cell r="K45">
            <v>495</v>
          </cell>
          <cell r="L45">
            <v>0</v>
          </cell>
          <cell r="M45">
            <v>0</v>
          </cell>
          <cell r="N45">
            <v>495</v>
          </cell>
          <cell r="O45">
            <v>29.7</v>
          </cell>
        </row>
        <row r="46">
          <cell r="B46" t="str">
            <v>VIVW622111</v>
          </cell>
          <cell r="C46" t="str">
            <v>SARAH</v>
          </cell>
          <cell r="D46" t="str">
            <v>KELLY</v>
          </cell>
          <cell r="E46">
            <v>43586</v>
          </cell>
          <cell r="F46">
            <v>43952</v>
          </cell>
          <cell r="G46">
            <v>0</v>
          </cell>
          <cell r="H46" t="str">
            <v>4D Health 2</v>
          </cell>
          <cell r="I46" t="str">
            <v>Direct</v>
          </cell>
          <cell r="J46" t="str">
            <v/>
          </cell>
          <cell r="K46">
            <v>969.01</v>
          </cell>
          <cell r="L46">
            <v>0</v>
          </cell>
          <cell r="M46">
            <v>0</v>
          </cell>
          <cell r="N46">
            <v>969.01</v>
          </cell>
          <cell r="O46">
            <v>58.140599999999999</v>
          </cell>
        </row>
        <row r="47">
          <cell r="B47" t="str">
            <v>VIVG623579</v>
          </cell>
          <cell r="C47" t="str">
            <v>ALAN</v>
          </cell>
          <cell r="D47" t="str">
            <v>O'SULLIVAN</v>
          </cell>
          <cell r="E47">
            <v>43590</v>
          </cell>
          <cell r="F47">
            <v>43951</v>
          </cell>
          <cell r="G47">
            <v>0</v>
          </cell>
          <cell r="H47" t="str">
            <v>Be Fit 2</v>
          </cell>
          <cell r="I47" t="str">
            <v>Klas Telecom</v>
          </cell>
          <cell r="J47" t="str">
            <v/>
          </cell>
          <cell r="K47">
            <v>1011.0999999999999</v>
          </cell>
          <cell r="L47">
            <v>0</v>
          </cell>
          <cell r="M47">
            <v>0</v>
          </cell>
          <cell r="N47">
            <v>1011.0999999999999</v>
          </cell>
          <cell r="O47">
            <v>60.66599999999999</v>
          </cell>
        </row>
        <row r="48">
          <cell r="B48" t="str">
            <v>VIVG623522</v>
          </cell>
          <cell r="C48" t="str">
            <v>DAVID</v>
          </cell>
          <cell r="D48" t="str">
            <v>GARCIA HERRERA</v>
          </cell>
          <cell r="E48">
            <v>43610</v>
          </cell>
          <cell r="F48">
            <v>43617</v>
          </cell>
          <cell r="G48">
            <v>0</v>
          </cell>
          <cell r="H48" t="str">
            <v>4D Health 2</v>
          </cell>
          <cell r="I48" t="str">
            <v>Orbcomm</v>
          </cell>
          <cell r="J48" t="str">
            <v/>
          </cell>
          <cell r="K48">
            <v>15.870000000000001</v>
          </cell>
          <cell r="L48">
            <v>0</v>
          </cell>
          <cell r="M48">
            <v>0</v>
          </cell>
          <cell r="N48">
            <v>15.870000000000001</v>
          </cell>
          <cell r="O48">
            <v>0.95220000000000005</v>
          </cell>
        </row>
        <row r="49">
          <cell r="B49" t="str">
            <v>VIVG623734</v>
          </cell>
          <cell r="C49" t="str">
            <v>CONNOR</v>
          </cell>
          <cell r="D49" t="str">
            <v>PERILL</v>
          </cell>
          <cell r="E49">
            <v>43597</v>
          </cell>
          <cell r="F49">
            <v>43617</v>
          </cell>
          <cell r="G49">
            <v>0</v>
          </cell>
          <cell r="H49" t="str">
            <v>4D Health 2</v>
          </cell>
          <cell r="I49" t="str">
            <v>Orbcomm</v>
          </cell>
          <cell r="J49" t="str">
            <v/>
          </cell>
          <cell r="K49">
            <v>45.350000000000009</v>
          </cell>
          <cell r="L49">
            <v>0</v>
          </cell>
          <cell r="M49">
            <v>0</v>
          </cell>
          <cell r="N49">
            <v>45.350000000000009</v>
          </cell>
          <cell r="O49">
            <v>2.7210000000000005</v>
          </cell>
        </row>
        <row r="50">
          <cell r="B50" t="str">
            <v>VIVG624043</v>
          </cell>
          <cell r="C50" t="str">
            <v>BRONA</v>
          </cell>
          <cell r="D50" t="str">
            <v>MULQUEEN</v>
          </cell>
          <cell r="E50">
            <v>43607</v>
          </cell>
          <cell r="F50">
            <v>43646</v>
          </cell>
          <cell r="G50">
            <v>0</v>
          </cell>
          <cell r="H50" t="str">
            <v>Be Fit 2</v>
          </cell>
          <cell r="I50" t="str">
            <v>Smart Bear</v>
          </cell>
          <cell r="J50" t="str">
            <v/>
          </cell>
          <cell r="K50">
            <v>109.53999999999999</v>
          </cell>
          <cell r="L50">
            <v>0</v>
          </cell>
          <cell r="M50">
            <v>0</v>
          </cell>
          <cell r="N50">
            <v>109.53999999999999</v>
          </cell>
          <cell r="O50">
            <v>6.5723999999999991</v>
          </cell>
        </row>
        <row r="51">
          <cell r="B51" t="str">
            <v>VIVG624071</v>
          </cell>
          <cell r="C51" t="str">
            <v>SHARON</v>
          </cell>
          <cell r="D51" t="str">
            <v>EMMETT</v>
          </cell>
          <cell r="E51">
            <v>43585</v>
          </cell>
          <cell r="F51">
            <v>43646</v>
          </cell>
          <cell r="G51">
            <v>0</v>
          </cell>
          <cell r="H51" t="str">
            <v>Be Fit 2</v>
          </cell>
          <cell r="I51" t="str">
            <v>Smart Bear</v>
          </cell>
          <cell r="J51" t="str">
            <v/>
          </cell>
          <cell r="K51">
            <v>171.32999999999998</v>
          </cell>
          <cell r="L51">
            <v>0</v>
          </cell>
          <cell r="M51">
            <v>0</v>
          </cell>
          <cell r="N51">
            <v>171.32999999999998</v>
          </cell>
          <cell r="O51">
            <v>10.279799999999998</v>
          </cell>
        </row>
        <row r="52">
          <cell r="B52" t="str">
            <v>VIVG625813</v>
          </cell>
          <cell r="C52" t="str">
            <v>DAVID</v>
          </cell>
          <cell r="D52" t="str">
            <v>MCEVILLY</v>
          </cell>
          <cell r="E52">
            <v>43617</v>
          </cell>
          <cell r="F52">
            <v>43983</v>
          </cell>
          <cell r="G52">
            <v>0</v>
          </cell>
          <cell r="H52" t="str">
            <v>4D Health 2</v>
          </cell>
          <cell r="I52" t="str">
            <v>Orbcomm</v>
          </cell>
          <cell r="J52" t="str">
            <v/>
          </cell>
          <cell r="K52">
            <v>1075.19</v>
          </cell>
          <cell r="L52">
            <v>0</v>
          </cell>
          <cell r="M52">
            <v>0</v>
          </cell>
          <cell r="N52">
            <v>1075.19</v>
          </cell>
          <cell r="O52">
            <v>64.511399999999995</v>
          </cell>
        </row>
        <row r="53">
          <cell r="B53" t="str">
            <v>VIVG626136</v>
          </cell>
          <cell r="C53" t="str">
            <v>AISLING</v>
          </cell>
          <cell r="D53" t="str">
            <v>ELWOOD</v>
          </cell>
          <cell r="E53">
            <v>43616</v>
          </cell>
          <cell r="F53">
            <v>43982</v>
          </cell>
          <cell r="G53">
            <v>0</v>
          </cell>
          <cell r="H53" t="str">
            <v>BeneFit 2</v>
          </cell>
          <cell r="I53" t="str">
            <v>SCCUL Enterprises Ltd</v>
          </cell>
          <cell r="J53" t="str">
            <v/>
          </cell>
          <cell r="K53">
            <v>48.629999999999995</v>
          </cell>
          <cell r="L53">
            <v>0</v>
          </cell>
          <cell r="M53">
            <v>0</v>
          </cell>
          <cell r="N53">
            <v>48.629999999999995</v>
          </cell>
          <cell r="O53">
            <v>2.9177999999999997</v>
          </cell>
        </row>
        <row r="54">
          <cell r="B54" t="str">
            <v>VIVG626391</v>
          </cell>
          <cell r="C54" t="str">
            <v>MARGARET</v>
          </cell>
          <cell r="D54" t="str">
            <v>KING</v>
          </cell>
          <cell r="E54">
            <v>43616</v>
          </cell>
          <cell r="F54">
            <v>43982</v>
          </cell>
          <cell r="G54">
            <v>0</v>
          </cell>
          <cell r="H54" t="str">
            <v>BeneFit</v>
          </cell>
          <cell r="I54" t="str">
            <v>SCCUL Enterprises Ltd</v>
          </cell>
          <cell r="J54" t="str">
            <v/>
          </cell>
          <cell r="K54">
            <v>1386.2399999999998</v>
          </cell>
          <cell r="L54">
            <v>0</v>
          </cell>
          <cell r="M54">
            <v>0</v>
          </cell>
          <cell r="N54">
            <v>1386.2399999999998</v>
          </cell>
          <cell r="O54">
            <v>83.174399999999977</v>
          </cell>
        </row>
        <row r="55">
          <cell r="B55" t="str">
            <v>VIVW626814</v>
          </cell>
          <cell r="C55" t="str">
            <v>ODHARNAIT</v>
          </cell>
          <cell r="D55" t="str">
            <v>SHINNERS</v>
          </cell>
          <cell r="E55">
            <v>43633</v>
          </cell>
          <cell r="F55">
            <v>43999</v>
          </cell>
          <cell r="G55">
            <v>0</v>
          </cell>
          <cell r="H55" t="str">
            <v>4D Health 1</v>
          </cell>
          <cell r="I55" t="str">
            <v>Direct</v>
          </cell>
          <cell r="J55" t="str">
            <v/>
          </cell>
          <cell r="K55">
            <v>1263.97</v>
          </cell>
          <cell r="L55">
            <v>0</v>
          </cell>
          <cell r="M55">
            <v>0</v>
          </cell>
          <cell r="N55">
            <v>1263.97</v>
          </cell>
          <cell r="O55">
            <v>75.838200000000001</v>
          </cell>
        </row>
        <row r="56">
          <cell r="B56" t="str">
            <v>VIVG625783</v>
          </cell>
          <cell r="C56" t="str">
            <v>STEPHEN</v>
          </cell>
          <cell r="D56" t="str">
            <v>LONG</v>
          </cell>
          <cell r="E56">
            <v>43622</v>
          </cell>
          <cell r="F56">
            <v>43983</v>
          </cell>
          <cell r="G56">
            <v>0</v>
          </cell>
          <cell r="H56" t="str">
            <v>4D Health 2</v>
          </cell>
          <cell r="I56" t="str">
            <v>Orbcomm</v>
          </cell>
          <cell r="J56" t="str">
            <v/>
          </cell>
          <cell r="K56">
            <v>2362.11</v>
          </cell>
          <cell r="L56">
            <v>0</v>
          </cell>
          <cell r="M56">
            <v>0</v>
          </cell>
          <cell r="N56">
            <v>2362.11</v>
          </cell>
          <cell r="O56">
            <v>141.72659999999999</v>
          </cell>
        </row>
        <row r="57">
          <cell r="B57" t="str">
            <v>VIVG626556</v>
          </cell>
          <cell r="C57" t="str">
            <v>JAMES PHILIP</v>
          </cell>
          <cell r="D57" t="str">
            <v>CONNEY</v>
          </cell>
          <cell r="E57">
            <v>43622</v>
          </cell>
          <cell r="F57">
            <v>43646</v>
          </cell>
          <cell r="G57">
            <v>0</v>
          </cell>
          <cell r="H57" t="str">
            <v>Be Fit 2</v>
          </cell>
          <cell r="I57" t="str">
            <v>Smart Bear</v>
          </cell>
          <cell r="J57" t="str">
            <v/>
          </cell>
          <cell r="K57">
            <v>70.740000000000009</v>
          </cell>
          <cell r="L57">
            <v>0</v>
          </cell>
          <cell r="M57">
            <v>0</v>
          </cell>
          <cell r="N57">
            <v>70.740000000000009</v>
          </cell>
          <cell r="O57">
            <v>4.2444000000000006</v>
          </cell>
        </row>
        <row r="58">
          <cell r="B58" t="str">
            <v>VIVG626149</v>
          </cell>
          <cell r="C58" t="str">
            <v>CONOR</v>
          </cell>
          <cell r="D58" t="str">
            <v>WARD</v>
          </cell>
          <cell r="E58">
            <v>43621</v>
          </cell>
          <cell r="F58">
            <v>43646</v>
          </cell>
          <cell r="G58">
            <v>0</v>
          </cell>
          <cell r="H58" t="str">
            <v>Be Fit 2</v>
          </cell>
          <cell r="I58" t="str">
            <v>Smart Bear</v>
          </cell>
          <cell r="J58" t="str">
            <v/>
          </cell>
          <cell r="K58">
            <v>73.680000000000007</v>
          </cell>
          <cell r="L58">
            <v>0</v>
          </cell>
          <cell r="M58">
            <v>0</v>
          </cell>
          <cell r="N58">
            <v>73.680000000000007</v>
          </cell>
          <cell r="O58">
            <v>4.4207999999999998</v>
          </cell>
        </row>
        <row r="59">
          <cell r="B59" t="str">
            <v>VIVG626389</v>
          </cell>
          <cell r="C59" t="str">
            <v>ANNETTE</v>
          </cell>
          <cell r="D59" t="str">
            <v>HASSETT</v>
          </cell>
          <cell r="E59">
            <v>43616</v>
          </cell>
          <cell r="F59">
            <v>43982</v>
          </cell>
          <cell r="G59">
            <v>0</v>
          </cell>
          <cell r="H59" t="str">
            <v>BeneFit 2</v>
          </cell>
          <cell r="I59" t="str">
            <v>SCCUL Enterprises Ltd</v>
          </cell>
          <cell r="J59" t="str">
            <v/>
          </cell>
          <cell r="K59">
            <v>541.45000000000005</v>
          </cell>
          <cell r="L59">
            <v>0</v>
          </cell>
          <cell r="M59">
            <v>0</v>
          </cell>
          <cell r="N59">
            <v>541.45000000000005</v>
          </cell>
          <cell r="O59">
            <v>32.487000000000002</v>
          </cell>
        </row>
        <row r="60">
          <cell r="B60" t="str">
            <v>VIVG626393</v>
          </cell>
          <cell r="C60" t="str">
            <v>DAIRE</v>
          </cell>
          <cell r="D60" t="str">
            <v>CONWAY</v>
          </cell>
          <cell r="E60">
            <v>43616</v>
          </cell>
          <cell r="F60">
            <v>43982</v>
          </cell>
          <cell r="G60">
            <v>0</v>
          </cell>
          <cell r="H60" t="str">
            <v>BeneFit 2</v>
          </cell>
          <cell r="I60" t="str">
            <v>SCCUL Enterprises Ltd</v>
          </cell>
          <cell r="J60" t="str">
            <v/>
          </cell>
          <cell r="K60">
            <v>541.45000000000005</v>
          </cell>
          <cell r="L60">
            <v>0</v>
          </cell>
          <cell r="M60">
            <v>0</v>
          </cell>
          <cell r="N60">
            <v>541.45000000000005</v>
          </cell>
          <cell r="O60">
            <v>32.487000000000002</v>
          </cell>
        </row>
        <row r="61">
          <cell r="B61" t="str">
            <v>VIVG625283</v>
          </cell>
          <cell r="C61" t="str">
            <v>CAITRIONA</v>
          </cell>
          <cell r="D61" t="str">
            <v>DUGGAN</v>
          </cell>
          <cell r="E61">
            <v>43617</v>
          </cell>
          <cell r="F61">
            <v>43983</v>
          </cell>
          <cell r="G61">
            <v>0</v>
          </cell>
          <cell r="H61" t="str">
            <v>BeneFit 2</v>
          </cell>
          <cell r="I61" t="str">
            <v>Portiuncula Hospital</v>
          </cell>
          <cell r="J61" t="str">
            <v/>
          </cell>
          <cell r="K61">
            <v>1191.98</v>
          </cell>
          <cell r="L61">
            <v>0</v>
          </cell>
          <cell r="M61">
            <v>0</v>
          </cell>
          <cell r="N61">
            <v>1191.98</v>
          </cell>
          <cell r="O61">
            <v>71.518799999999999</v>
          </cell>
        </row>
        <row r="62">
          <cell r="B62" t="str">
            <v>VIVW624099</v>
          </cell>
          <cell r="C62" t="str">
            <v>CAITRIONA</v>
          </cell>
          <cell r="D62" t="str">
            <v>DUGGAN</v>
          </cell>
          <cell r="E62">
            <v>43617</v>
          </cell>
          <cell r="F62">
            <v>43983</v>
          </cell>
          <cell r="G62">
            <v>0</v>
          </cell>
          <cell r="H62" t="str">
            <v>BeneFit 2</v>
          </cell>
          <cell r="I62" t="str">
            <v>Direct</v>
          </cell>
          <cell r="J62" t="str">
            <v/>
          </cell>
          <cell r="K62">
            <v>1191.98</v>
          </cell>
          <cell r="L62">
            <v>0</v>
          </cell>
          <cell r="M62">
            <v>0</v>
          </cell>
          <cell r="N62">
            <v>1191.98</v>
          </cell>
          <cell r="O62">
            <v>71.518799999999999</v>
          </cell>
        </row>
        <row r="63">
          <cell r="B63" t="str">
            <v>VIVG626062</v>
          </cell>
          <cell r="C63" t="str">
            <v>CHRISTINA</v>
          </cell>
          <cell r="D63" t="str">
            <v>NALLY</v>
          </cell>
          <cell r="E63">
            <v>43647</v>
          </cell>
          <cell r="F63">
            <v>43800</v>
          </cell>
          <cell r="G63">
            <v>0</v>
          </cell>
          <cell r="H63" t="str">
            <v>Health Plan 28</v>
          </cell>
          <cell r="I63" t="str">
            <v>Multi Packaging Solutions Westport FCP</v>
          </cell>
          <cell r="J63" t="str">
            <v/>
          </cell>
          <cell r="K63">
            <v>539.57000000000005</v>
          </cell>
          <cell r="L63">
            <v>0</v>
          </cell>
          <cell r="M63">
            <v>0</v>
          </cell>
          <cell r="N63">
            <v>539.57000000000005</v>
          </cell>
          <cell r="O63">
            <v>32.374200000000002</v>
          </cell>
        </row>
        <row r="64">
          <cell r="B64" t="str">
            <v>VIVG627710</v>
          </cell>
          <cell r="C64" t="str">
            <v>PATRICK</v>
          </cell>
          <cell r="D64" t="str">
            <v>CARROLL</v>
          </cell>
          <cell r="E64">
            <v>43620</v>
          </cell>
          <cell r="F64">
            <v>43646</v>
          </cell>
          <cell r="G64">
            <v>0</v>
          </cell>
          <cell r="H64" t="str">
            <v>Be Fit 2</v>
          </cell>
          <cell r="I64" t="str">
            <v>Smart Bear</v>
          </cell>
          <cell r="J64" t="str">
            <v/>
          </cell>
          <cell r="K64">
            <v>153.26000000000002</v>
          </cell>
          <cell r="L64">
            <v>0</v>
          </cell>
          <cell r="M64">
            <v>0</v>
          </cell>
          <cell r="N64">
            <v>153.26000000000002</v>
          </cell>
          <cell r="O64">
            <v>9.1956000000000007</v>
          </cell>
        </row>
        <row r="65">
          <cell r="B65" t="str">
            <v>VIVG628251</v>
          </cell>
          <cell r="C65" t="str">
            <v>BALAZS</v>
          </cell>
          <cell r="D65" t="str">
            <v>MESZAROS</v>
          </cell>
          <cell r="E65">
            <v>43652</v>
          </cell>
          <cell r="F65">
            <v>43983</v>
          </cell>
          <cell r="G65">
            <v>0</v>
          </cell>
          <cell r="H65" t="str">
            <v>4D Health 2</v>
          </cell>
          <cell r="I65" t="str">
            <v>Orbcomm</v>
          </cell>
          <cell r="J65" t="str">
            <v/>
          </cell>
          <cell r="K65">
            <v>836.17999999999984</v>
          </cell>
          <cell r="L65">
            <v>0</v>
          </cell>
          <cell r="M65">
            <v>0</v>
          </cell>
          <cell r="N65">
            <v>836.17999999999984</v>
          </cell>
          <cell r="O65">
            <v>50.170799999999986</v>
          </cell>
        </row>
        <row r="66">
          <cell r="B66" t="str">
            <v>VIVG628832</v>
          </cell>
          <cell r="C66" t="str">
            <v>VINCENT</v>
          </cell>
          <cell r="D66" t="str">
            <v>FAHERTY</v>
          </cell>
          <cell r="E66">
            <v>43643</v>
          </cell>
          <cell r="F66">
            <v>43646</v>
          </cell>
          <cell r="G66">
            <v>0</v>
          </cell>
          <cell r="H66" t="str">
            <v>Be Fit 2.1</v>
          </cell>
          <cell r="I66" t="str">
            <v>Smart Bear</v>
          </cell>
          <cell r="J66" t="str">
            <v/>
          </cell>
          <cell r="K66">
            <v>8.84</v>
          </cell>
          <cell r="L66">
            <v>0</v>
          </cell>
          <cell r="M66">
            <v>0</v>
          </cell>
          <cell r="N66">
            <v>8.84</v>
          </cell>
          <cell r="O66">
            <v>0.53039999999999998</v>
          </cell>
        </row>
        <row r="67">
          <cell r="B67" t="str">
            <v>VIVG628870</v>
          </cell>
          <cell r="C67" t="str">
            <v>MARY JANE</v>
          </cell>
          <cell r="D67" t="str">
            <v>SMITH</v>
          </cell>
          <cell r="E67">
            <v>43650</v>
          </cell>
          <cell r="F67">
            <v>43800</v>
          </cell>
          <cell r="G67">
            <v>0</v>
          </cell>
          <cell r="H67" t="str">
            <v>Health Plan 28</v>
          </cell>
          <cell r="I67" t="str">
            <v>Multi Packaging Solutions Westport FCP</v>
          </cell>
          <cell r="J67" t="str">
            <v/>
          </cell>
          <cell r="K67">
            <v>671.28</v>
          </cell>
          <cell r="L67">
            <v>0</v>
          </cell>
          <cell r="M67">
            <v>0</v>
          </cell>
          <cell r="N67">
            <v>671.28</v>
          </cell>
          <cell r="O67">
            <v>40.276799999999994</v>
          </cell>
        </row>
        <row r="68">
          <cell r="B68" t="str">
            <v>VIVG629138</v>
          </cell>
          <cell r="C68" t="str">
            <v>NIAMH</v>
          </cell>
          <cell r="D68" t="str">
            <v>MCGANN</v>
          </cell>
          <cell r="E68">
            <v>43657</v>
          </cell>
          <cell r="F68">
            <v>43951</v>
          </cell>
          <cell r="G68">
            <v>0</v>
          </cell>
          <cell r="H68" t="str">
            <v>4D Health 2</v>
          </cell>
          <cell r="I68" t="str">
            <v>Klas Telecom</v>
          </cell>
          <cell r="J68" t="str">
            <v/>
          </cell>
          <cell r="K68">
            <v>700.14999999999986</v>
          </cell>
          <cell r="L68">
            <v>0</v>
          </cell>
          <cell r="M68">
            <v>0</v>
          </cell>
          <cell r="N68">
            <v>700.14999999999986</v>
          </cell>
          <cell r="O68">
            <v>42.008999999999993</v>
          </cell>
        </row>
        <row r="69">
          <cell r="B69" t="str">
            <v>VIVG629274</v>
          </cell>
          <cell r="C69" t="str">
            <v>SEAN</v>
          </cell>
          <cell r="D69" t="str">
            <v>DONAGHEY</v>
          </cell>
          <cell r="E69">
            <v>43646</v>
          </cell>
          <cell r="F69">
            <v>44012</v>
          </cell>
          <cell r="G69">
            <v>0</v>
          </cell>
          <cell r="H69" t="str">
            <v>4D Health 2</v>
          </cell>
          <cell r="I69" t="str">
            <v>Smart Bear</v>
          </cell>
          <cell r="J69" t="str">
            <v/>
          </cell>
          <cell r="K69">
            <v>1947.4</v>
          </cell>
          <cell r="L69">
            <v>0</v>
          </cell>
          <cell r="M69">
            <v>0</v>
          </cell>
          <cell r="N69">
            <v>1947.4</v>
          </cell>
          <cell r="O69">
            <v>116.84399999999999</v>
          </cell>
        </row>
        <row r="70">
          <cell r="B70" t="str">
            <v>VIVG629414</v>
          </cell>
          <cell r="C70" t="str">
            <v>SARA</v>
          </cell>
          <cell r="D70" t="str">
            <v>GILLIGAN</v>
          </cell>
          <cell r="E70">
            <v>43662</v>
          </cell>
          <cell r="F70">
            <v>44012</v>
          </cell>
          <cell r="G70">
            <v>0</v>
          </cell>
          <cell r="H70" t="str">
            <v>4D Health 2</v>
          </cell>
          <cell r="I70" t="str">
            <v>Smart Bear</v>
          </cell>
          <cell r="J70" t="str">
            <v/>
          </cell>
          <cell r="K70">
            <v>833.97</v>
          </cell>
          <cell r="L70">
            <v>0</v>
          </cell>
          <cell r="M70">
            <v>0</v>
          </cell>
          <cell r="N70">
            <v>833.97</v>
          </cell>
          <cell r="O70">
            <v>50.038199999999996</v>
          </cell>
        </row>
        <row r="71">
          <cell r="B71" t="str">
            <v>VIVG629501</v>
          </cell>
          <cell r="C71" t="str">
            <v>RUTH</v>
          </cell>
          <cell r="D71" t="str">
            <v>MCGUINN</v>
          </cell>
          <cell r="E71">
            <v>43665</v>
          </cell>
          <cell r="F71">
            <v>44012</v>
          </cell>
          <cell r="G71">
            <v>0</v>
          </cell>
          <cell r="H71" t="str">
            <v>4D Health 2</v>
          </cell>
          <cell r="I71" t="str">
            <v>Smart Bear</v>
          </cell>
          <cell r="J71" t="str">
            <v/>
          </cell>
          <cell r="K71">
            <v>1653.6000000000001</v>
          </cell>
          <cell r="L71">
            <v>0</v>
          </cell>
          <cell r="M71">
            <v>0</v>
          </cell>
          <cell r="N71">
            <v>1653.6000000000001</v>
          </cell>
          <cell r="O71">
            <v>99.216000000000008</v>
          </cell>
        </row>
        <row r="72">
          <cell r="B72" t="str">
            <v>VIVG629559</v>
          </cell>
          <cell r="C72" t="str">
            <v>JOVAN</v>
          </cell>
          <cell r="D72" t="str">
            <v>VUCETIC</v>
          </cell>
          <cell r="E72">
            <v>43664</v>
          </cell>
          <cell r="F72">
            <v>43983</v>
          </cell>
          <cell r="G72">
            <v>0</v>
          </cell>
          <cell r="H72" t="str">
            <v>4D Health 2</v>
          </cell>
          <cell r="I72" t="str">
            <v>Orbcomm</v>
          </cell>
          <cell r="J72" t="str">
            <v/>
          </cell>
          <cell r="K72">
            <v>759.90000000000009</v>
          </cell>
          <cell r="L72">
            <v>0</v>
          </cell>
          <cell r="M72">
            <v>0</v>
          </cell>
          <cell r="N72">
            <v>759.90000000000009</v>
          </cell>
          <cell r="O72">
            <v>45.594000000000001</v>
          </cell>
        </row>
        <row r="73">
          <cell r="B73" t="str">
            <v>VIVG630061</v>
          </cell>
          <cell r="C73" t="str">
            <v>VINCENT</v>
          </cell>
          <cell r="D73" t="str">
            <v>WHYTE</v>
          </cell>
          <cell r="E73">
            <v>43648</v>
          </cell>
          <cell r="F73">
            <v>44012</v>
          </cell>
          <cell r="G73">
            <v>0</v>
          </cell>
          <cell r="H73" t="str">
            <v>BeneFit 2</v>
          </cell>
          <cell r="I73" t="str">
            <v>Smart Bear</v>
          </cell>
          <cell r="J73" t="str">
            <v/>
          </cell>
          <cell r="K73">
            <v>592.72</v>
          </cell>
          <cell r="L73">
            <v>0</v>
          </cell>
          <cell r="M73">
            <v>0</v>
          </cell>
          <cell r="N73">
            <v>592.72</v>
          </cell>
          <cell r="O73">
            <v>35.563200000000002</v>
          </cell>
        </row>
        <row r="74">
          <cell r="B74" t="str">
            <v>VIVW628269</v>
          </cell>
          <cell r="C74" t="str">
            <v>RORY</v>
          </cell>
          <cell r="D74" t="str">
            <v>MURPHY</v>
          </cell>
          <cell r="E74">
            <v>43660</v>
          </cell>
          <cell r="F74">
            <v>44026</v>
          </cell>
          <cell r="G74">
            <v>0</v>
          </cell>
          <cell r="H74" t="str">
            <v>4D Health 5</v>
          </cell>
          <cell r="I74" t="str">
            <v>Direct</v>
          </cell>
          <cell r="J74" t="str">
            <v/>
          </cell>
          <cell r="K74">
            <v>2901.96</v>
          </cell>
          <cell r="L74">
            <v>0</v>
          </cell>
          <cell r="M74">
            <v>0</v>
          </cell>
          <cell r="N74">
            <v>2901.96</v>
          </cell>
          <cell r="O74">
            <v>174.11759999999998</v>
          </cell>
        </row>
        <row r="75">
          <cell r="B75" t="str">
            <v>VIVW628891</v>
          </cell>
          <cell r="C75" t="str">
            <v>MAURICE</v>
          </cell>
          <cell r="D75" t="str">
            <v>MULLANEY</v>
          </cell>
          <cell r="E75">
            <v>43650</v>
          </cell>
          <cell r="F75">
            <v>44016</v>
          </cell>
          <cell r="G75">
            <v>0</v>
          </cell>
          <cell r="H75" t="str">
            <v>Kick-Off Plan ILH</v>
          </cell>
          <cell r="I75" t="str">
            <v>Direct</v>
          </cell>
          <cell r="J75" t="str">
            <v/>
          </cell>
          <cell r="K75">
            <v>1402.51</v>
          </cell>
          <cell r="L75">
            <v>0</v>
          </cell>
          <cell r="M75">
            <v>0</v>
          </cell>
          <cell r="N75">
            <v>1402.51</v>
          </cell>
          <cell r="O75">
            <v>84.150599999999997</v>
          </cell>
        </row>
        <row r="76">
          <cell r="B76" t="str">
            <v>VIVW629159</v>
          </cell>
          <cell r="C76" t="str">
            <v>MICHAEL</v>
          </cell>
          <cell r="D76" t="str">
            <v>CREAN</v>
          </cell>
          <cell r="E76">
            <v>43657</v>
          </cell>
          <cell r="F76">
            <v>44023</v>
          </cell>
          <cell r="G76">
            <v>0</v>
          </cell>
          <cell r="H76" t="str">
            <v>BeneFit 2</v>
          </cell>
          <cell r="I76" t="str">
            <v>Direct</v>
          </cell>
          <cell r="J76" t="str">
            <v/>
          </cell>
          <cell r="K76">
            <v>824.79</v>
          </cell>
          <cell r="L76">
            <v>0</v>
          </cell>
          <cell r="M76">
            <v>0</v>
          </cell>
          <cell r="N76">
            <v>824.79</v>
          </cell>
          <cell r="O76">
            <v>49.487399999999994</v>
          </cell>
        </row>
        <row r="77">
          <cell r="B77" t="str">
            <v>VIVW629695</v>
          </cell>
          <cell r="C77" t="str">
            <v>DAVID</v>
          </cell>
          <cell r="D77" t="str">
            <v>DOLKER</v>
          </cell>
          <cell r="E77">
            <v>43661</v>
          </cell>
          <cell r="F77">
            <v>44027</v>
          </cell>
          <cell r="G77">
            <v>0</v>
          </cell>
          <cell r="H77" t="str">
            <v>4D Health 2</v>
          </cell>
          <cell r="I77" t="str">
            <v>Direct</v>
          </cell>
          <cell r="J77" t="str">
            <v/>
          </cell>
          <cell r="K77">
            <v>2395.9</v>
          </cell>
          <cell r="L77">
            <v>0</v>
          </cell>
          <cell r="M77">
            <v>0</v>
          </cell>
          <cell r="N77">
            <v>2395.9</v>
          </cell>
          <cell r="O77">
            <v>143.75399999999999</v>
          </cell>
        </row>
        <row r="78">
          <cell r="B78" t="str">
            <v>VIVW630172</v>
          </cell>
          <cell r="C78" t="str">
            <v>HELEN</v>
          </cell>
          <cell r="D78" t="str">
            <v>DELANEY</v>
          </cell>
          <cell r="E78">
            <v>43672</v>
          </cell>
          <cell r="F78">
            <v>44038</v>
          </cell>
          <cell r="G78">
            <v>0</v>
          </cell>
          <cell r="H78" t="str">
            <v>Select Starter</v>
          </cell>
          <cell r="I78" t="str">
            <v>Direct</v>
          </cell>
          <cell r="J78" t="str">
            <v/>
          </cell>
          <cell r="K78">
            <v>489.53999999999996</v>
          </cell>
          <cell r="L78">
            <v>0</v>
          </cell>
          <cell r="M78">
            <v>0</v>
          </cell>
          <cell r="N78">
            <v>489.53999999999996</v>
          </cell>
          <cell r="O78">
            <v>29.372399999999995</v>
          </cell>
        </row>
        <row r="79">
          <cell r="B79" t="str">
            <v>VIVG632251</v>
          </cell>
          <cell r="C79" t="str">
            <v>NESSA</v>
          </cell>
          <cell r="D79" t="str">
            <v>GANNON</v>
          </cell>
          <cell r="E79">
            <v>43693</v>
          </cell>
          <cell r="F79">
            <v>44044</v>
          </cell>
          <cell r="G79">
            <v>0</v>
          </cell>
          <cell r="H79" t="str">
            <v>Be Fit 2</v>
          </cell>
          <cell r="I79" t="str">
            <v>Mayo County Council</v>
          </cell>
          <cell r="J79" t="str">
            <v/>
          </cell>
          <cell r="K79">
            <v>1268.4099999999999</v>
          </cell>
          <cell r="L79">
            <v>0</v>
          </cell>
          <cell r="M79">
            <v>0</v>
          </cell>
          <cell r="N79">
            <v>1268.4099999999999</v>
          </cell>
          <cell r="O79">
            <v>76.104599999999991</v>
          </cell>
        </row>
        <row r="80">
          <cell r="B80" t="str">
            <v>VIVW630896</v>
          </cell>
          <cell r="C80" t="str">
            <v>EMMA</v>
          </cell>
          <cell r="D80" t="str">
            <v>O'FARRELL</v>
          </cell>
          <cell r="E80">
            <v>43697</v>
          </cell>
          <cell r="F80">
            <v>44063</v>
          </cell>
          <cell r="G80">
            <v>0</v>
          </cell>
          <cell r="H80" t="str">
            <v>4D Health 2</v>
          </cell>
          <cell r="I80" t="str">
            <v>Direct</v>
          </cell>
          <cell r="J80" t="str">
            <v/>
          </cell>
          <cell r="K80">
            <v>1018.46</v>
          </cell>
          <cell r="L80">
            <v>0</v>
          </cell>
          <cell r="M80">
            <v>0</v>
          </cell>
          <cell r="N80">
            <v>1018.46</v>
          </cell>
          <cell r="O80">
            <v>61.107599999999998</v>
          </cell>
        </row>
        <row r="81">
          <cell r="B81" t="str">
            <v>VIVW633408</v>
          </cell>
          <cell r="C81" t="str">
            <v>MARGARET</v>
          </cell>
          <cell r="D81" t="str">
            <v>HEFFERNAN</v>
          </cell>
          <cell r="E81">
            <v>43707</v>
          </cell>
          <cell r="F81">
            <v>44073</v>
          </cell>
          <cell r="G81">
            <v>0</v>
          </cell>
          <cell r="H81" t="str">
            <v>Kick-Off Plan ILH</v>
          </cell>
          <cell r="I81" t="str">
            <v>Direct</v>
          </cell>
          <cell r="J81" t="str">
            <v/>
          </cell>
          <cell r="K81">
            <v>807.26</v>
          </cell>
          <cell r="L81">
            <v>0</v>
          </cell>
          <cell r="M81">
            <v>0</v>
          </cell>
          <cell r="N81">
            <v>807.26</v>
          </cell>
          <cell r="O81">
            <v>48.435600000000001</v>
          </cell>
        </row>
        <row r="82">
          <cell r="B82" t="str">
            <v>VIVW631307</v>
          </cell>
          <cell r="C82" t="str">
            <v>AINE</v>
          </cell>
          <cell r="D82" t="str">
            <v>KENNY</v>
          </cell>
          <cell r="E82">
            <v>43685</v>
          </cell>
          <cell r="F82">
            <v>44051</v>
          </cell>
          <cell r="G82">
            <v>0</v>
          </cell>
          <cell r="H82" t="str">
            <v>BeneFit 1</v>
          </cell>
          <cell r="I82" t="str">
            <v>Direct</v>
          </cell>
          <cell r="J82" t="str">
            <v/>
          </cell>
          <cell r="K82">
            <v>1043.7</v>
          </cell>
          <cell r="L82">
            <v>0</v>
          </cell>
          <cell r="M82">
            <v>0</v>
          </cell>
          <cell r="N82">
            <v>1043.7</v>
          </cell>
          <cell r="O82">
            <v>62.622</v>
          </cell>
        </row>
        <row r="83">
          <cell r="B83" t="str">
            <v>VIVW630753</v>
          </cell>
          <cell r="C83" t="str">
            <v>CHARLES  NZASIBENVO</v>
          </cell>
          <cell r="D83" t="str">
            <v>NYAMEH</v>
          </cell>
          <cell r="E83">
            <v>43678</v>
          </cell>
          <cell r="F83">
            <v>44044</v>
          </cell>
          <cell r="G83">
            <v>0</v>
          </cell>
          <cell r="H83" t="str">
            <v>4D Health 2</v>
          </cell>
          <cell r="I83" t="str">
            <v>Direct</v>
          </cell>
          <cell r="J83" t="str">
            <v/>
          </cell>
          <cell r="K83">
            <v>1018.46</v>
          </cell>
          <cell r="L83">
            <v>0</v>
          </cell>
          <cell r="M83">
            <v>0</v>
          </cell>
          <cell r="N83">
            <v>1018.46</v>
          </cell>
          <cell r="O83">
            <v>61.107599999999998</v>
          </cell>
        </row>
        <row r="84">
          <cell r="B84" t="str">
            <v>VIVW633393</v>
          </cell>
          <cell r="C84" t="str">
            <v>RUAIRI</v>
          </cell>
          <cell r="D84" t="str">
            <v>GUCKIAN</v>
          </cell>
          <cell r="E84">
            <v>43707</v>
          </cell>
          <cell r="F84">
            <v>44073</v>
          </cell>
          <cell r="G84">
            <v>0</v>
          </cell>
          <cell r="H84" t="str">
            <v>Kick-Off Plan ILH</v>
          </cell>
          <cell r="I84" t="str">
            <v>Direct</v>
          </cell>
          <cell r="J84" t="str">
            <v/>
          </cell>
          <cell r="K84">
            <v>1115.04</v>
          </cell>
          <cell r="L84">
            <v>0</v>
          </cell>
          <cell r="M84">
            <v>0</v>
          </cell>
          <cell r="N84">
            <v>1115.04</v>
          </cell>
          <cell r="O84">
            <v>66.9024</v>
          </cell>
        </row>
        <row r="85">
          <cell r="B85" t="str">
            <v>VIVW629687</v>
          </cell>
          <cell r="C85" t="str">
            <v>JOAN</v>
          </cell>
          <cell r="D85" t="str">
            <v>DALY</v>
          </cell>
          <cell r="E85">
            <v>43678</v>
          </cell>
          <cell r="F85">
            <v>44044</v>
          </cell>
          <cell r="G85">
            <v>0</v>
          </cell>
          <cell r="H85" t="str">
            <v>4D Health 2</v>
          </cell>
          <cell r="I85" t="str">
            <v>Direct</v>
          </cell>
          <cell r="J85" t="str">
            <v/>
          </cell>
          <cell r="K85">
            <v>2036.92</v>
          </cell>
          <cell r="L85">
            <v>0</v>
          </cell>
          <cell r="M85">
            <v>0</v>
          </cell>
          <cell r="N85">
            <v>2036.92</v>
          </cell>
          <cell r="O85">
            <v>122.2152</v>
          </cell>
        </row>
        <row r="86">
          <cell r="B86" t="str">
            <v>VIVG630430</v>
          </cell>
          <cell r="C86" t="str">
            <v>DELECIA</v>
          </cell>
          <cell r="D86" t="str">
            <v>REDDY</v>
          </cell>
          <cell r="E86">
            <v>43678</v>
          </cell>
          <cell r="F86">
            <v>44044</v>
          </cell>
          <cell r="G86">
            <v>0</v>
          </cell>
          <cell r="H86" t="str">
            <v>Kick-Off Plan ILH</v>
          </cell>
          <cell r="I86" t="str">
            <v>TOBIN Consulting Engineers</v>
          </cell>
          <cell r="J86" t="str">
            <v/>
          </cell>
          <cell r="K86">
            <v>557.52</v>
          </cell>
          <cell r="L86">
            <v>0</v>
          </cell>
          <cell r="M86">
            <v>0</v>
          </cell>
          <cell r="N86">
            <v>557.52</v>
          </cell>
          <cell r="O86">
            <v>33.4512</v>
          </cell>
        </row>
        <row r="87">
          <cell r="B87" t="str">
            <v>VIVG630389</v>
          </cell>
          <cell r="C87" t="str">
            <v>YVONNE</v>
          </cell>
          <cell r="D87" t="str">
            <v>GERAGHTY</v>
          </cell>
          <cell r="E87">
            <v>43678</v>
          </cell>
          <cell r="F87">
            <v>44044</v>
          </cell>
          <cell r="G87">
            <v>0</v>
          </cell>
          <cell r="H87" t="str">
            <v>Be Fit 2.1</v>
          </cell>
          <cell r="I87" t="str">
            <v>Mayo County Council</v>
          </cell>
          <cell r="J87" t="str">
            <v/>
          </cell>
          <cell r="K87">
            <v>2398.5500000000002</v>
          </cell>
          <cell r="L87">
            <v>0</v>
          </cell>
          <cell r="M87">
            <v>0</v>
          </cell>
          <cell r="N87">
            <v>2398.5500000000002</v>
          </cell>
          <cell r="O87">
            <v>143.91300000000001</v>
          </cell>
        </row>
        <row r="88">
          <cell r="B88" t="str">
            <v>VIVG636103</v>
          </cell>
          <cell r="C88" t="str">
            <v>DECLAN</v>
          </cell>
          <cell r="D88" t="str">
            <v>CURRAN</v>
          </cell>
          <cell r="E88">
            <v>43732</v>
          </cell>
          <cell r="F88">
            <v>43983</v>
          </cell>
          <cell r="G88">
            <v>0</v>
          </cell>
          <cell r="H88" t="str">
            <v>4D Health 2</v>
          </cell>
          <cell r="I88" t="str">
            <v>Orbcomm</v>
          </cell>
          <cell r="J88" t="str">
            <v/>
          </cell>
          <cell r="K88">
            <v>1472.8600000000001</v>
          </cell>
          <cell r="L88">
            <v>0</v>
          </cell>
          <cell r="M88">
            <v>0</v>
          </cell>
          <cell r="N88">
            <v>1472.8600000000001</v>
          </cell>
          <cell r="O88">
            <v>88.371600000000001</v>
          </cell>
        </row>
        <row r="89">
          <cell r="B89" t="str">
            <v>VIVG634463</v>
          </cell>
          <cell r="C89" t="str">
            <v>COLETTE</v>
          </cell>
          <cell r="D89" t="str">
            <v>DEELY</v>
          </cell>
          <cell r="E89">
            <v>43709</v>
          </cell>
          <cell r="F89">
            <v>43952</v>
          </cell>
          <cell r="G89">
            <v>0</v>
          </cell>
          <cell r="H89" t="str">
            <v>Select Plus</v>
          </cell>
          <cell r="I89" t="str">
            <v>HSE North</v>
          </cell>
          <cell r="J89" t="str">
            <v/>
          </cell>
          <cell r="K89">
            <v>1139.5899999999999</v>
          </cell>
          <cell r="L89">
            <v>0</v>
          </cell>
          <cell r="M89">
            <v>0</v>
          </cell>
          <cell r="N89">
            <v>1139.5899999999999</v>
          </cell>
          <cell r="O89">
            <v>68.375399999999999</v>
          </cell>
        </row>
        <row r="90">
          <cell r="B90" t="str">
            <v>VIVG635201</v>
          </cell>
          <cell r="C90" t="str">
            <v>BARRY</v>
          </cell>
          <cell r="D90" t="str">
            <v>COUGHLAN</v>
          </cell>
          <cell r="E90">
            <v>43678</v>
          </cell>
          <cell r="F90">
            <v>44012</v>
          </cell>
          <cell r="G90">
            <v>0</v>
          </cell>
          <cell r="H90" t="str">
            <v>BeneFit 2</v>
          </cell>
          <cell r="I90" t="str">
            <v>Smart Bear</v>
          </cell>
          <cell r="J90" t="str">
            <v/>
          </cell>
          <cell r="K90">
            <v>1087.48</v>
          </cell>
          <cell r="L90">
            <v>0</v>
          </cell>
          <cell r="M90">
            <v>0</v>
          </cell>
          <cell r="N90">
            <v>1087.48</v>
          </cell>
          <cell r="O90">
            <v>65.248800000000003</v>
          </cell>
        </row>
        <row r="91">
          <cell r="B91" t="str">
            <v>VIVG635116</v>
          </cell>
          <cell r="C91" t="str">
            <v>ROBERT</v>
          </cell>
          <cell r="D91" t="str">
            <v>KILISZEWSKI</v>
          </cell>
          <cell r="E91">
            <v>43718</v>
          </cell>
          <cell r="F91">
            <v>43983</v>
          </cell>
          <cell r="G91">
            <v>0</v>
          </cell>
          <cell r="H91" t="str">
            <v>4D Health 2</v>
          </cell>
          <cell r="I91" t="str">
            <v>Orbcomm</v>
          </cell>
          <cell r="J91" t="str">
            <v/>
          </cell>
          <cell r="K91">
            <v>345.16999999999996</v>
          </cell>
          <cell r="L91">
            <v>0</v>
          </cell>
          <cell r="M91">
            <v>0</v>
          </cell>
          <cell r="N91">
            <v>345.16999999999996</v>
          </cell>
          <cell r="O91">
            <v>20.710199999999997</v>
          </cell>
        </row>
        <row r="92">
          <cell r="B92" t="str">
            <v>VIVW634037</v>
          </cell>
          <cell r="C92" t="str">
            <v>MICHAEL</v>
          </cell>
          <cell r="D92" t="str">
            <v>FARRELL</v>
          </cell>
          <cell r="E92">
            <v>43730</v>
          </cell>
          <cell r="F92">
            <v>44096</v>
          </cell>
          <cell r="G92">
            <v>0</v>
          </cell>
          <cell r="H92" t="str">
            <v>4D Health 2</v>
          </cell>
          <cell r="I92" t="str">
            <v>Direct</v>
          </cell>
          <cell r="J92" t="str">
            <v/>
          </cell>
          <cell r="K92">
            <v>1018.46</v>
          </cell>
          <cell r="L92">
            <v>0</v>
          </cell>
          <cell r="M92">
            <v>0</v>
          </cell>
          <cell r="N92">
            <v>1018.46</v>
          </cell>
          <cell r="O92">
            <v>61.107599999999998</v>
          </cell>
        </row>
        <row r="93">
          <cell r="B93" t="str">
            <v>VIVW632618</v>
          </cell>
          <cell r="C93" t="str">
            <v>DEIRDRE</v>
          </cell>
          <cell r="D93" t="str">
            <v>STEPHENS</v>
          </cell>
          <cell r="E93">
            <v>43709</v>
          </cell>
          <cell r="F93">
            <v>44075</v>
          </cell>
          <cell r="G93">
            <v>0</v>
          </cell>
          <cell r="H93" t="str">
            <v>4D Health 2</v>
          </cell>
          <cell r="I93" t="str">
            <v>Direct</v>
          </cell>
          <cell r="J93" t="str">
            <v/>
          </cell>
          <cell r="K93">
            <v>1018.46</v>
          </cell>
          <cell r="L93">
            <v>0</v>
          </cell>
          <cell r="M93">
            <v>0</v>
          </cell>
          <cell r="N93">
            <v>1018.46</v>
          </cell>
          <cell r="O93">
            <v>61.107599999999998</v>
          </cell>
        </row>
        <row r="94">
          <cell r="B94" t="str">
            <v>VIVG632401</v>
          </cell>
          <cell r="C94" t="str">
            <v>DOREEN</v>
          </cell>
          <cell r="D94" t="str">
            <v>WALSH</v>
          </cell>
          <cell r="E94">
            <v>43709</v>
          </cell>
          <cell r="F94">
            <v>43800</v>
          </cell>
          <cell r="G94">
            <v>0</v>
          </cell>
          <cell r="H94" t="str">
            <v>4D Health 1</v>
          </cell>
          <cell r="I94" t="str">
            <v>Multi Packaging Solutions Westport SD</v>
          </cell>
          <cell r="J94" t="str">
            <v/>
          </cell>
          <cell r="K94">
            <v>575.73</v>
          </cell>
          <cell r="L94">
            <v>0</v>
          </cell>
          <cell r="M94">
            <v>0</v>
          </cell>
          <cell r="N94">
            <v>575.73</v>
          </cell>
          <cell r="O94">
            <v>34.543799999999997</v>
          </cell>
        </row>
        <row r="95">
          <cell r="B95" t="str">
            <v>VIVW633533</v>
          </cell>
          <cell r="C95" t="str">
            <v>MARIAN</v>
          </cell>
          <cell r="D95" t="str">
            <v>DURKAN</v>
          </cell>
          <cell r="E95">
            <v>43709</v>
          </cell>
          <cell r="F95">
            <v>44075</v>
          </cell>
          <cell r="G95">
            <v>0</v>
          </cell>
          <cell r="H95" t="str">
            <v>4D Health 2</v>
          </cell>
          <cell r="I95" t="str">
            <v>Direct</v>
          </cell>
          <cell r="J95" t="str">
            <v/>
          </cell>
          <cell r="K95">
            <v>2036.92</v>
          </cell>
          <cell r="L95">
            <v>0</v>
          </cell>
          <cell r="M95">
            <v>0</v>
          </cell>
          <cell r="N95">
            <v>2036.92</v>
          </cell>
          <cell r="O95">
            <v>122.2152</v>
          </cell>
        </row>
      </sheetData>
      <sheetData sheetId="12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eithne dolan" id="{27D43FC4-56AA-465A-ADF4-121BEA56D4C9}" userId="f33f4a5038c7b951" providerId="Windows Live"/>
</personList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B76B5B7-B665-473B-9314-1EEBA7CFB0C1}" name="Prospects" displayName="Prospects" ref="A1:U38" totalsRowShown="0" headerRowDxfId="28" dataDxfId="27" headerRowBorderDxfId="25" tableBorderDxfId="26">
  <autoFilter ref="A1:U38" xr:uid="{80DC6B04-9F1C-40FB-9F33-B22604E510B6}"/>
  <tableColumns count="21">
    <tableColumn id="2" xr3:uid="{6DCE302A-6ED9-46B7-AF26-6E87643326ED}" name="Client" dataDxfId="24"/>
    <tableColumn id="15" xr3:uid="{09F21D5A-EF4C-43F5-B3FD-87736B785F82}" name="Entry Date" dataDxfId="23"/>
    <tableColumn id="4" xr3:uid="{9446C04F-095A-4506-88AD-9E79CFAB2DA0}" name="Policy Status" dataDxfId="22"/>
    <tableColumn id="3" xr3:uid="{4677C892-920B-4E5C-A7BF-2982A6FBC1AD}" name="Staff Name" dataDxfId="21"/>
    <tableColumn id="1" xr3:uid="{D58FB30A-3CA5-4019-AAE5-B2F0C79AADA5}" name="Date" dataDxfId="20"/>
    <tableColumn id="5" xr3:uid="{10CE5192-4DA4-45FA-9FE1-990C56D13010}" name="Renewal Date" dataDxfId="19"/>
    <tableColumn id="6" xr3:uid="{5A84B9B5-ED5B-49CA-8D98-EC2DC41E83F3}" name="Renewal Month" dataDxfId="18">
      <calculatedColumnFormula>IF(Prospects[[#This Row],[Renewal Date]]&lt;&gt;"",TEXT(Prospects[[#This Row],[Renewal Date]],"MMM"),"")</calculatedColumnFormula>
    </tableColumn>
    <tableColumn id="7" xr3:uid="{169D6025-A569-4A9D-B237-AC0CED7DF5EB}" name="Provider" dataDxfId="17"/>
    <tableColumn id="8" xr3:uid="{B9C14341-4674-44EE-97A5-A4EFD7D7E89A}" name="Source" dataDxfId="16"/>
    <tableColumn id="9" xr3:uid="{65E9A2EB-3B9C-4E3C-9F55-AB333BFC8905}" name="Quote Ref" dataDxfId="15"/>
    <tableColumn id="10" xr3:uid="{822B5899-E058-4B1F-901A-130019E30182}" name="Business Type" dataDxfId="14"/>
    <tableColumn id="11" xr3:uid="{464E15EE-51A3-43CE-A644-50886B56EBB9}" name="Work Status" dataDxfId="13"/>
    <tableColumn id="12" xr3:uid="{9AE3EB5B-300A-4CBC-BEA8-F0CA3655B06C}" name="Date - Work Status" dataDxfId="12"/>
    <tableColumn id="13" xr3:uid="{1C27A976-E72A-4201-B126-2930C5944E6C}" name="Offer of Referral" dataDxfId="11"/>
    <tableColumn id="14" xr3:uid="{A6524975-7530-47BC-9DF0-99F1B8F2EBEE}" name="Potential Value" dataDxfId="10">
      <calculatedColumnFormula>IFERROR(VLOOKUP(Prospects[[#This Row],[Offer of Referral]],PotentialIncomeValue,2,0),0)</calculatedColumnFormula>
    </tableColumn>
    <tableColumn id="16" xr3:uid="{F7A64173-F07E-46E5-B43F-4F4C6F592B6C}" name="Days since prospect entered" dataDxfId="9">
      <calculatedColumnFormula>IF(ISBLANK(Prospects[[#This Row],[Entry Date]]),"",_xlfn.DAYS(TODAY(),Prospects[[#This Row],[Entry Date]]))</calculatedColumnFormula>
    </tableColumn>
    <tableColumn id="17" xr3:uid="{C3B90D06-B40B-492E-81E6-FAFD8560B0A7}" name="Date Range since entered in Prospects" dataDxfId="8">
      <calculatedColumnFormula>IF(Prospects[[#This Row],[Days since prospect entered]]="","",IF(Prospects[[#This Row],[Days since prospect entered]]&lt;7, "Under 7 Days",IF(AND(Prospects[[#This Row],[Days since prospect entered]]&gt;=7,Prospects[[#This Row],[Days since prospect entered]]&lt;=14),"Between 7 &amp; 14 Days",IF(AND(Prospects[[#This Row],[Days since prospect entered]]&gt;14,Prospects[[#This Row],[Days since prospect entered]]&lt;=30),"Between 15 and 30","More Than 30 Days"))))</calculatedColumnFormula>
    </tableColumn>
    <tableColumn id="18" xr3:uid="{417513FC-6BDC-4D1A-A2D2-385F2F1DB5BE}" name="Comments" dataDxfId="7"/>
    <tableColumn id="19" xr3:uid="{3F9C71A4-62A9-4D9A-9BBB-A68097517D7A}" name="Days since last activity" dataDxfId="6">
      <calculatedColumnFormula>IF(ISBLANK(Prospects[[#This Row],[Date - Work Status]]),"",_xlfn.DAYS(TODAY(),Prospects[[#This Row],[Date - Work Status]]))</calculatedColumnFormula>
    </tableColumn>
    <tableColumn id="20" xr3:uid="{AE4513B1-9D24-488B-96AF-127851EE32EF}" name="Date Entered Breakdown" dataDxfId="5">
      <calculatedColumnFormula>IF(Prospects[[#This Row],[Days since prospect entered]]="","",IF(Prospects[[#This Row],[Days since prospect entered]]&lt;7, "This Week",IF(AND(Prospects[[#This Row],[Days since prospect entered]]&gt;=7,Prospects[[#This Row],[Days since prospect entered]]&lt;=14),"2 Weeks Ago",IF(AND(Prospects[[#This Row],[Days since prospect entered]]&gt;14,Prospects[[#This Row],[Days since prospect entered]]&lt;=21),"3 Weeks Ago","Over 3 Weeks"))))</calculatedColumnFormula>
    </tableColumn>
    <tableColumn id="21" xr3:uid="{33145EF0-D5F0-4DBE-87A8-5F36D8127F1C}" name="Last Activity Breakdown" dataDxfId="4">
      <calculatedColumnFormula>IF(Prospects[[#This Row],[Days since last activity]]="","",IF(Prospects[[#This Row],[Days since last activity]]&lt;7, "This Week",IF(AND(Prospects[[#This Row],[Days since last activity]]&gt;=7,Prospects[[#This Row],[Days since last activity]]&lt;=14),"2 Weeks Ago",IF(AND(Prospects[[#This Row],[Days since last activity]]&gt;14,Prospects[[#This Row],[Days since last activity]]&lt;=21),"3 Weeks Ago","Over 3 Weeks"))))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R2" dT="2020-01-20T11:45:04.03" personId="{27D43FC4-56AA-465A-ADF4-121BEA56D4C9}" id="{6D8510B8-F502-487A-BD5E-1BE6B882FD96}">
    <text>Start</text>
  </threadedComment>
  <threadedComment ref="R3" dT="2020-01-20T11:45:04.03" personId="{27D43FC4-56AA-465A-ADF4-121BEA56D4C9}" id="{B42DF52C-D84F-4BB8-965B-FC9D0A5F4B30}">
    <text>Start</text>
  </threadedComment>
  <threadedComment ref="R4" dT="2020-01-20T11:45:04.03" personId="{27D43FC4-56AA-465A-ADF4-121BEA56D4C9}" id="{9203BF31-B7C1-4DB6-8696-5A05B8FD29F7}">
    <text>Start</text>
  </threadedComment>
  <threadedComment ref="R5" dT="2020-01-20T11:45:04.03" personId="{27D43FC4-56AA-465A-ADF4-121BEA56D4C9}" id="{6E6A0755-87A8-4D2B-AEDD-9522D449E46E}">
    <text>Start</text>
  </threadedComment>
  <threadedComment ref="R6" dT="2020-01-20T11:45:04.03" personId="{27D43FC4-56AA-465A-ADF4-121BEA56D4C9}" id="{A617460D-3518-4CB5-BAD1-50457FFC6FDD}">
    <text>Start</text>
  </threadedComment>
  <threadedComment ref="R7" dT="2020-01-20T11:45:04.03" personId="{27D43FC4-56AA-465A-ADF4-121BEA56D4C9}" id="{4435D79C-B425-4337-B226-0C362EAEF106}">
    <text>Start</text>
  </threadedComment>
  <threadedComment ref="R8" dT="2020-01-20T11:45:04.03" personId="{27D43FC4-56AA-465A-ADF4-121BEA56D4C9}" id="{A2621E35-D175-4B48-B55C-C86ABF47B385}">
    <text>Start</text>
  </threadedComment>
  <threadedComment ref="R9" dT="2020-01-20T11:45:04.03" personId="{27D43FC4-56AA-465A-ADF4-121BEA56D4C9}" id="{C18C8042-0546-4969-8513-71A701950430}">
    <text>Start</text>
  </threadedComment>
  <threadedComment ref="R10" dT="2020-01-20T11:45:04.03" personId="{27D43FC4-56AA-465A-ADF4-121BEA56D4C9}" id="{D83BBFEA-522D-4CA9-B776-EA8F3A8680CD}">
    <text>Start</text>
  </threadedComment>
  <threadedComment ref="R11" dT="2020-01-20T11:45:04.03" personId="{27D43FC4-56AA-465A-ADF4-121BEA56D4C9}" id="{188A0B14-8ACF-4F73-9A07-0AC999B45226}">
    <text>Start</text>
  </threadedComment>
  <threadedComment ref="R12" dT="2020-01-20T11:45:04.03" personId="{27D43FC4-56AA-465A-ADF4-121BEA56D4C9}" id="{643E7151-75F4-4432-B165-08C1CCC66CAB}">
    <text>Start</text>
  </threadedComment>
  <threadedComment ref="R13" dT="2020-01-20T11:45:04.03" personId="{27D43FC4-56AA-465A-ADF4-121BEA56D4C9}" id="{28802791-2DD0-41FF-B282-4EFF9E95C01C}">
    <text>Start</text>
  </threadedComment>
  <threadedComment ref="R14" dT="2020-01-20T11:45:04.03" personId="{27D43FC4-56AA-465A-ADF4-121BEA56D4C9}" id="{887DF0D8-9565-4380-8F7F-DC37C816BF23}">
    <text>Start</text>
  </threadedComment>
  <threadedComment ref="R15" dT="2020-01-20T11:45:04.03" personId="{27D43FC4-56AA-465A-ADF4-121BEA56D4C9}" id="{85792A3D-C51A-4304-8877-DC7A72B4829C}">
    <text>Start</text>
  </threadedComment>
  <threadedComment ref="R16" dT="2020-01-20T11:45:04.03" personId="{27D43FC4-56AA-465A-ADF4-121BEA56D4C9}" id="{A629F888-5F01-4D28-897F-7B2DBB89FB5F}">
    <text>Start</text>
  </threadedComment>
  <threadedComment ref="R17" dT="2020-01-20T11:45:04.03" personId="{27D43FC4-56AA-465A-ADF4-121BEA56D4C9}" id="{6A3186F6-1FFF-420C-A43C-44EA8530F7DD}">
    <text>Start</text>
  </threadedComment>
  <threadedComment ref="R18" dT="2020-01-20T11:45:04.03" personId="{27D43FC4-56AA-465A-ADF4-121BEA56D4C9}" id="{C5067103-17E3-411B-A5BC-C74627371869}">
    <text>Start</text>
  </threadedComment>
  <threadedComment ref="R19" dT="2020-01-20T11:45:04.03" personId="{27D43FC4-56AA-465A-ADF4-121BEA56D4C9}" id="{F1049B89-275A-414B-8594-D88D83187680}">
    <text>Start</text>
  </threadedComment>
  <threadedComment ref="R20" dT="2020-01-20T11:45:04.03" personId="{27D43FC4-56AA-465A-ADF4-121BEA56D4C9}" id="{B166A0C6-705B-4CDA-91C2-37690BEBBBD6}">
    <text>Start</text>
  </threadedComment>
  <threadedComment ref="R21" dT="2020-01-20T11:45:04.03" personId="{27D43FC4-56AA-465A-ADF4-121BEA56D4C9}" id="{B5AB62C2-6971-4B0D-B9CC-CB1F94E045DF}">
    <text>Start</text>
  </threadedComment>
  <threadedComment ref="R22" dT="2020-01-20T11:45:04.03" personId="{27D43FC4-56AA-465A-ADF4-121BEA56D4C9}" id="{00C9EA55-F558-49A9-AFB6-D3653B4C6FBF}">
    <text>Start</text>
  </threadedComment>
  <threadedComment ref="R23" dT="2020-01-20T11:45:04.03" personId="{27D43FC4-56AA-465A-ADF4-121BEA56D4C9}" id="{9EBC3A3A-5AF3-42D7-908C-A4C6D581672A}">
    <text>Start</text>
  </threadedComment>
  <threadedComment ref="R24" dT="2020-01-20T11:45:04.03" personId="{27D43FC4-56AA-465A-ADF4-121BEA56D4C9}" id="{81C8A1D9-FF05-482B-B1B0-8A140F05C3FD}">
    <text>Start</text>
  </threadedComment>
  <threadedComment ref="R25" dT="2020-01-20T11:45:04.03" personId="{27D43FC4-56AA-465A-ADF4-121BEA56D4C9}" id="{133CF242-7907-4656-9BD5-C864DD20B337}">
    <text>Start</text>
  </threadedComment>
  <threadedComment ref="R26" dT="2020-01-20T11:45:04.03" personId="{27D43FC4-56AA-465A-ADF4-121BEA56D4C9}" id="{CF3B94CE-5490-45EB-9C0B-AED38E3082EC}">
    <text>Start</text>
  </threadedComment>
  <threadedComment ref="R27" dT="2020-01-20T11:45:04.03" personId="{27D43FC4-56AA-465A-ADF4-121BEA56D4C9}" id="{0F19BBBD-B29D-4356-B946-9C2DA0BEFED9}">
    <text>Start</text>
  </threadedComment>
  <threadedComment ref="R28" dT="2020-01-20T11:45:04.03" personId="{27D43FC4-56AA-465A-ADF4-121BEA56D4C9}" id="{8782C483-E203-424A-94CA-F6B4223B73BE}">
    <text>Start</text>
  </threadedComment>
  <threadedComment ref="R29" dT="2020-01-20T11:45:04.03" personId="{27D43FC4-56AA-465A-ADF4-121BEA56D4C9}" id="{AE8D725D-6EB4-47EB-B757-7C42DC350833}">
    <text>Start</text>
  </threadedComment>
  <threadedComment ref="R30" dT="2020-01-20T11:45:04.03" personId="{27D43FC4-56AA-465A-ADF4-121BEA56D4C9}" id="{944405D1-DCA9-42B9-9732-9A5521B5F65D}">
    <text>Start</text>
  </threadedComment>
  <threadedComment ref="R31" dT="2020-01-20T11:45:04.03" personId="{27D43FC4-56AA-465A-ADF4-121BEA56D4C9}" id="{2BD44B2D-4770-46A3-89EA-F5113A08B1AA}">
    <text>Start</text>
  </threadedComment>
  <threadedComment ref="R32" dT="2020-01-20T11:45:04.03" personId="{27D43FC4-56AA-465A-ADF4-121BEA56D4C9}" id="{526A7904-2CC6-49A1-9B02-50E3DC41C0B0}">
    <text>Start</text>
  </threadedComment>
  <threadedComment ref="R33" dT="2020-01-20T11:45:04.03" personId="{27D43FC4-56AA-465A-ADF4-121BEA56D4C9}" id="{A5FD0504-DE55-4A5F-83FB-9394A96298EA}">
    <text>Start</text>
  </threadedComment>
  <threadedComment ref="R34" dT="2020-01-20T11:45:04.03" personId="{27D43FC4-56AA-465A-ADF4-121BEA56D4C9}" id="{BCE53E26-CCBC-46DE-802A-334C3C81D5A9}">
    <text>Start</text>
  </threadedComment>
  <threadedComment ref="R35" dT="2020-01-20T11:45:04.03" personId="{27D43FC4-56AA-465A-ADF4-121BEA56D4C9}" id="{6F1006A4-30FD-4AE9-9670-F86D2CA37426}">
    <text>Start</text>
  </threadedComment>
  <threadedComment ref="R36" dT="2020-01-20T11:45:04.03" personId="{27D43FC4-56AA-465A-ADF4-121BEA56D4C9}" id="{304460AE-BC21-4BC7-BCBC-D92AF6887E8D}">
    <text>Start</text>
  </threadedComment>
  <threadedComment ref="R37" dT="2020-01-20T11:45:04.03" personId="{27D43FC4-56AA-465A-ADF4-121BEA56D4C9}" id="{FCE5D144-BC7B-4A02-91F4-1F60BE2FF69C}">
    <text>Start</text>
  </threadedComment>
  <threadedComment ref="R38" dT="2020-01-20T11:45:04.03" personId="{27D43FC4-56AA-465A-ADF4-121BEA56D4C9}" id="{1FABD65C-FFEA-4F96-9116-31E6D06AA6FB}">
    <text>Start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065AD1-6703-45AD-83AD-F100E941B10B}">
  <sheetPr codeName="Sheet1">
    <tabColor theme="4" tint="-0.249977111117893"/>
  </sheetPr>
  <dimension ref="A1:U1048220"/>
  <sheetViews>
    <sheetView tabSelected="1" zoomScale="70" zoomScaleNormal="70" workbookViewId="0">
      <pane ySplit="1" topLeftCell="A2" activePane="bottomLeft" state="frozen"/>
      <selection activeCell="M23" sqref="M23"/>
      <selection pane="bottomLeft" activeCell="A2" sqref="A2"/>
    </sheetView>
  </sheetViews>
  <sheetFormatPr defaultColWidth="9.1796875" defaultRowHeight="15.5" x14ac:dyDescent="0.35"/>
  <cols>
    <col min="1" max="1" width="37.26953125" style="4" customWidth="1"/>
    <col min="2" max="2" width="11.7265625" style="14" bestFit="1" customWidth="1"/>
    <col min="3" max="3" width="15.26953125" style="4" bestFit="1" customWidth="1"/>
    <col min="4" max="4" width="14.26953125" style="15" bestFit="1" customWidth="1"/>
    <col min="5" max="5" width="13" style="4" hidden="1" customWidth="1"/>
    <col min="6" max="6" width="12.453125" style="16" bestFit="1" customWidth="1"/>
    <col min="7" max="7" width="11.08984375" style="17" bestFit="1" customWidth="1"/>
    <col min="8" max="8" width="18" style="4" bestFit="1" customWidth="1"/>
    <col min="9" max="9" width="16.90625" style="4" customWidth="1"/>
    <col min="10" max="10" width="10.26953125" style="4" customWidth="1"/>
    <col min="11" max="11" width="16.54296875" style="4" bestFit="1" customWidth="1"/>
    <col min="12" max="12" width="24.453125" style="4" customWidth="1"/>
    <col min="13" max="13" width="13.54296875" style="4" customWidth="1"/>
    <col min="14" max="14" width="31.54296875" style="4" bestFit="1" customWidth="1"/>
    <col min="15" max="15" width="8.7265625" customWidth="1"/>
    <col min="16" max="16" width="16.6328125" style="4" hidden="1" customWidth="1"/>
    <col min="17" max="17" width="23.81640625" customWidth="1"/>
    <col min="18" max="18" width="14.81640625" style="4" customWidth="1"/>
    <col min="19" max="19" width="11.81640625" style="4" hidden="1" customWidth="1"/>
    <col min="20" max="21" width="14.90625" style="4" hidden="1" customWidth="1"/>
    <col min="22" max="16384" width="9.1796875" style="4"/>
  </cols>
  <sheetData>
    <row r="1" spans="1:21" ht="34.5" customHeight="1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2" t="s">
        <v>13</v>
      </c>
      <c r="O1" s="1" t="s">
        <v>14</v>
      </c>
      <c r="P1" s="2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</row>
    <row r="2" spans="1:21" x14ac:dyDescent="0.35">
      <c r="A2" s="5" t="s">
        <v>51</v>
      </c>
      <c r="B2" s="6">
        <v>43825</v>
      </c>
      <c r="C2" s="5" t="s">
        <v>24</v>
      </c>
      <c r="D2" s="7" t="s">
        <v>34</v>
      </c>
      <c r="E2" s="8">
        <v>40598</v>
      </c>
      <c r="F2" s="9"/>
      <c r="G2" s="10" t="str">
        <f>IF(Prospects[[#This Row],[Renewal Date]]&lt;&gt;"",TEXT(Prospects[[#This Row],[Renewal Date]],"MMM"),"")</f>
        <v/>
      </c>
      <c r="H2" s="5"/>
      <c r="I2" s="5"/>
      <c r="J2" s="5"/>
      <c r="K2" s="5" t="s">
        <v>27</v>
      </c>
      <c r="L2" s="5" t="s">
        <v>37</v>
      </c>
      <c r="M2" s="8"/>
      <c r="N2" s="5"/>
      <c r="O2" s="11">
        <f>IFERROR(VLOOKUP(Prospects[[#This Row],[Offer of Referral]],PotentialIncomeValue,2,0),0)</f>
        <v>0</v>
      </c>
      <c r="P2" s="5">
        <f ca="1">IF(ISBLANK(Prospects[[#This Row],[Entry Date]]),"",_xlfn.DAYS(TODAY(),Prospects[[#This Row],[Entry Date]]))</f>
        <v>35</v>
      </c>
      <c r="Q2" s="12" t="str">
        <f ca="1">IF(Prospects[[#This Row],[Days since prospect entered]]="","",IF(Prospects[[#This Row],[Days since prospect entered]]&lt;7, "Under 7 Days",IF(AND(Prospects[[#This Row],[Days since prospect entered]]&gt;=7,Prospects[[#This Row],[Days since prospect entered]]&lt;=14),"Between 7 &amp; 14 Days",IF(AND(Prospects[[#This Row],[Days since prospect entered]]&gt;14,Prospects[[#This Row],[Days since prospect entered]]&lt;=30),"Between 15 and 30","More Than 30 Days"))))</f>
        <v>More Than 30 Days</v>
      </c>
      <c r="S2" s="4" t="str">
        <f ca="1">IF(ISBLANK(Prospects[[#This Row],[Date - Work Status]]),"",_xlfn.DAYS(TODAY(),Prospects[[#This Row],[Date - Work Status]]))</f>
        <v/>
      </c>
      <c r="T2" s="4" t="str">
        <f ca="1">IF(Prospects[[#This Row],[Days since prospect entered]]="","",IF(Prospects[[#This Row],[Days since prospect entered]]&lt;7, "This Week",IF(AND(Prospects[[#This Row],[Days since prospect entered]]&gt;=7,Prospects[[#This Row],[Days since prospect entered]]&lt;=14),"2 Weeks Ago",IF(AND(Prospects[[#This Row],[Days since prospect entered]]&gt;14,Prospects[[#This Row],[Days since prospect entered]]&lt;=21),"3 Weeks Ago","Over 3 Weeks"))))</f>
        <v>Over 3 Weeks</v>
      </c>
      <c r="U2" s="4" t="str">
        <f ca="1">IF(Prospects[[#This Row],[Days since last activity]]="","",IF(Prospects[[#This Row],[Days since last activity]]&lt;7, "This Week",IF(AND(Prospects[[#This Row],[Days since last activity]]&gt;=7,Prospects[[#This Row],[Days since last activity]]&lt;=14),"2 Weeks Ago",IF(AND(Prospects[[#This Row],[Days since last activity]]&gt;14,Prospects[[#This Row],[Days since last activity]]&lt;=21),"3 Weeks Ago","Over 3 Weeks"))))</f>
        <v/>
      </c>
    </row>
    <row r="3" spans="1:21" x14ac:dyDescent="0.35">
      <c r="A3" s="5" t="s">
        <v>52</v>
      </c>
      <c r="B3" s="6">
        <v>43824</v>
      </c>
      <c r="C3" s="5" t="s">
        <v>38</v>
      </c>
      <c r="D3" s="7" t="s">
        <v>34</v>
      </c>
      <c r="E3" s="8">
        <v>40598</v>
      </c>
      <c r="F3" s="9"/>
      <c r="G3" s="10" t="str">
        <f>IF(Prospects[[#This Row],[Renewal Date]]&lt;&gt;"",TEXT(Prospects[[#This Row],[Renewal Date]],"MMM"),"")</f>
        <v/>
      </c>
      <c r="H3" s="5"/>
      <c r="I3" s="5" t="s">
        <v>36</v>
      </c>
      <c r="J3" s="5"/>
      <c r="K3" s="5" t="s">
        <v>27</v>
      </c>
      <c r="L3" s="5" t="s">
        <v>31</v>
      </c>
      <c r="M3" s="8">
        <v>43851</v>
      </c>
      <c r="N3" s="5"/>
      <c r="O3" s="11">
        <f>IFERROR(VLOOKUP(Prospects[[#This Row],[Offer of Referral]],PotentialIncomeValue,2,0),0)</f>
        <v>0</v>
      </c>
      <c r="P3" s="5">
        <f ca="1">IF(ISBLANK(Prospects[[#This Row],[Entry Date]]),"",_xlfn.DAYS(TODAY(),Prospects[[#This Row],[Entry Date]]))</f>
        <v>36</v>
      </c>
      <c r="Q3" s="12" t="str">
        <f ca="1">IF(Prospects[[#This Row],[Days since prospect entered]]="","",IF(Prospects[[#This Row],[Days since prospect entered]]&lt;7, "Under 7 Days",IF(AND(Prospects[[#This Row],[Days since prospect entered]]&gt;=7,Prospects[[#This Row],[Days since prospect entered]]&lt;=14),"Between 7 &amp; 14 Days",IF(AND(Prospects[[#This Row],[Days since prospect entered]]&gt;14,Prospects[[#This Row],[Days since prospect entered]]&lt;=30),"Between 15 and 30","More Than 30 Days"))))</f>
        <v>More Than 30 Days</v>
      </c>
      <c r="S3" s="4">
        <f ca="1">IF(ISBLANK(Prospects[[#This Row],[Date - Work Status]]),"",_xlfn.DAYS(TODAY(),Prospects[[#This Row],[Date - Work Status]]))</f>
        <v>9</v>
      </c>
      <c r="T3" s="4" t="str">
        <f ca="1">IF(Prospects[[#This Row],[Days since prospect entered]]="","",IF(Prospects[[#This Row],[Days since prospect entered]]&lt;7, "This Week",IF(AND(Prospects[[#This Row],[Days since prospect entered]]&gt;=7,Prospects[[#This Row],[Days since prospect entered]]&lt;=14),"2 Weeks Ago",IF(AND(Prospects[[#This Row],[Days since prospect entered]]&gt;14,Prospects[[#This Row],[Days since prospect entered]]&lt;=21),"3 Weeks Ago","Over 3 Weeks"))))</f>
        <v>Over 3 Weeks</v>
      </c>
      <c r="U3" s="4" t="str">
        <f ca="1">IF(Prospects[[#This Row],[Days since last activity]]="","",IF(Prospects[[#This Row],[Days since last activity]]&lt;7, "This Week",IF(AND(Prospects[[#This Row],[Days since last activity]]&gt;=7,Prospects[[#This Row],[Days since last activity]]&lt;=14),"2 Weeks Ago",IF(AND(Prospects[[#This Row],[Days since last activity]]&gt;14,Prospects[[#This Row],[Days since last activity]]&lt;=21),"3 Weeks Ago","Over 3 Weeks"))))</f>
        <v>2 Weeks Ago</v>
      </c>
    </row>
    <row r="4" spans="1:21" x14ac:dyDescent="0.35">
      <c r="A4" s="5" t="s">
        <v>53</v>
      </c>
      <c r="B4" s="6">
        <v>43823</v>
      </c>
      <c r="C4" s="5" t="s">
        <v>24</v>
      </c>
      <c r="D4" s="7" t="s">
        <v>34</v>
      </c>
      <c r="E4" s="8">
        <v>40598</v>
      </c>
      <c r="F4" s="9"/>
      <c r="G4" s="10" t="str">
        <f>IF(Prospects[[#This Row],[Renewal Date]]&lt;&gt;"",TEXT(Prospects[[#This Row],[Renewal Date]],"MMM"),"")</f>
        <v/>
      </c>
      <c r="H4" s="5"/>
      <c r="I4" s="5"/>
      <c r="J4" s="5"/>
      <c r="K4" s="5" t="s">
        <v>27</v>
      </c>
      <c r="L4" s="5" t="s">
        <v>35</v>
      </c>
      <c r="M4" s="8"/>
      <c r="N4" s="5" t="s">
        <v>30</v>
      </c>
      <c r="O4" s="11">
        <f>IFERROR(VLOOKUP(Prospects[[#This Row],[Offer of Referral]],PotentialIncomeValue,2,0),0)</f>
        <v>0</v>
      </c>
      <c r="P4" s="5">
        <f ca="1">IF(ISBLANK(Prospects[[#This Row],[Entry Date]]),"",_xlfn.DAYS(TODAY(),Prospects[[#This Row],[Entry Date]]))</f>
        <v>37</v>
      </c>
      <c r="Q4" s="12" t="str">
        <f ca="1">IF(Prospects[[#This Row],[Days since prospect entered]]="","",IF(Prospects[[#This Row],[Days since prospect entered]]&lt;7, "Under 7 Days",IF(AND(Prospects[[#This Row],[Days since prospect entered]]&gt;=7,Prospects[[#This Row],[Days since prospect entered]]&lt;=14),"Between 7 &amp; 14 Days",IF(AND(Prospects[[#This Row],[Days since prospect entered]]&gt;14,Prospects[[#This Row],[Days since prospect entered]]&lt;=30),"Between 15 and 30","More Than 30 Days"))))</f>
        <v>More Than 30 Days</v>
      </c>
      <c r="S4" s="4" t="str">
        <f ca="1">IF(ISBLANK(Prospects[[#This Row],[Date - Work Status]]),"",_xlfn.DAYS(TODAY(),Prospects[[#This Row],[Date - Work Status]]))</f>
        <v/>
      </c>
      <c r="T4" s="4" t="str">
        <f ca="1">IF(Prospects[[#This Row],[Days since prospect entered]]="","",IF(Prospects[[#This Row],[Days since prospect entered]]&lt;7, "This Week",IF(AND(Prospects[[#This Row],[Days since prospect entered]]&gt;=7,Prospects[[#This Row],[Days since prospect entered]]&lt;=14),"2 Weeks Ago",IF(AND(Prospects[[#This Row],[Days since prospect entered]]&gt;14,Prospects[[#This Row],[Days since prospect entered]]&lt;=21),"3 Weeks Ago","Over 3 Weeks"))))</f>
        <v>Over 3 Weeks</v>
      </c>
      <c r="U4" s="4" t="str">
        <f ca="1">IF(Prospects[[#This Row],[Days since last activity]]="","",IF(Prospects[[#This Row],[Days since last activity]]&lt;7, "This Week",IF(AND(Prospects[[#This Row],[Days since last activity]]&gt;=7,Prospects[[#This Row],[Days since last activity]]&lt;=14),"2 Weeks Ago",IF(AND(Prospects[[#This Row],[Days since last activity]]&gt;14,Prospects[[#This Row],[Days since last activity]]&lt;=21),"3 Weeks Ago","Over 3 Weeks"))))</f>
        <v/>
      </c>
    </row>
    <row r="5" spans="1:21" x14ac:dyDescent="0.35">
      <c r="A5" s="5" t="s">
        <v>54</v>
      </c>
      <c r="B5" s="6">
        <v>43822</v>
      </c>
      <c r="C5" s="5" t="s">
        <v>24</v>
      </c>
      <c r="D5" s="7" t="s">
        <v>34</v>
      </c>
      <c r="E5" s="8">
        <v>40598</v>
      </c>
      <c r="F5" s="9"/>
      <c r="G5" s="10" t="str">
        <f>IF(Prospects[[#This Row],[Renewal Date]]&lt;&gt;"",TEXT(Prospects[[#This Row],[Renewal Date]],"MMM"),"")</f>
        <v/>
      </c>
      <c r="H5" s="5"/>
      <c r="I5" s="5"/>
      <c r="J5" s="5"/>
      <c r="K5" s="5" t="s">
        <v>27</v>
      </c>
      <c r="L5" s="5" t="s">
        <v>35</v>
      </c>
      <c r="M5" s="8"/>
      <c r="N5" s="5"/>
      <c r="O5" s="11">
        <f>IFERROR(VLOOKUP(Prospects[[#This Row],[Offer of Referral]],PotentialIncomeValue,2,0),0)</f>
        <v>0</v>
      </c>
      <c r="P5" s="5">
        <f ca="1">IF(ISBLANK(Prospects[[#This Row],[Entry Date]]),"",_xlfn.DAYS(TODAY(),Prospects[[#This Row],[Entry Date]]))</f>
        <v>38</v>
      </c>
      <c r="Q5" s="12" t="str">
        <f ca="1">IF(Prospects[[#This Row],[Days since prospect entered]]="","",IF(Prospects[[#This Row],[Days since prospect entered]]&lt;7, "Under 7 Days",IF(AND(Prospects[[#This Row],[Days since prospect entered]]&gt;=7,Prospects[[#This Row],[Days since prospect entered]]&lt;=14),"Between 7 &amp; 14 Days",IF(AND(Prospects[[#This Row],[Days since prospect entered]]&gt;14,Prospects[[#This Row],[Days since prospect entered]]&lt;=30),"Between 15 and 30","More Than 30 Days"))))</f>
        <v>More Than 30 Days</v>
      </c>
      <c r="S5" s="4" t="str">
        <f ca="1">IF(ISBLANK(Prospects[[#This Row],[Date - Work Status]]),"",_xlfn.DAYS(TODAY(),Prospects[[#This Row],[Date - Work Status]]))</f>
        <v/>
      </c>
      <c r="T5" s="4" t="str">
        <f ca="1">IF(Prospects[[#This Row],[Days since prospect entered]]="","",IF(Prospects[[#This Row],[Days since prospect entered]]&lt;7, "This Week",IF(AND(Prospects[[#This Row],[Days since prospect entered]]&gt;=7,Prospects[[#This Row],[Days since prospect entered]]&lt;=14),"2 Weeks Ago",IF(AND(Prospects[[#This Row],[Days since prospect entered]]&gt;14,Prospects[[#This Row],[Days since prospect entered]]&lt;=21),"3 Weeks Ago","Over 3 Weeks"))))</f>
        <v>Over 3 Weeks</v>
      </c>
      <c r="U5" s="4" t="str">
        <f ca="1">IF(Prospects[[#This Row],[Days since last activity]]="","",IF(Prospects[[#This Row],[Days since last activity]]&lt;7, "This Week",IF(AND(Prospects[[#This Row],[Days since last activity]]&gt;=7,Prospects[[#This Row],[Days since last activity]]&lt;=14),"2 Weeks Ago",IF(AND(Prospects[[#This Row],[Days since last activity]]&gt;14,Prospects[[#This Row],[Days since last activity]]&lt;=21),"3 Weeks Ago","Over 3 Weeks"))))</f>
        <v/>
      </c>
    </row>
    <row r="6" spans="1:21" x14ac:dyDescent="0.35">
      <c r="A6" s="5" t="s">
        <v>55</v>
      </c>
      <c r="B6" s="6">
        <v>43821</v>
      </c>
      <c r="C6" s="5" t="s">
        <v>24</v>
      </c>
      <c r="D6" s="7" t="s">
        <v>34</v>
      </c>
      <c r="E6" s="8">
        <v>40598</v>
      </c>
      <c r="F6" s="9"/>
      <c r="G6" s="10" t="str">
        <f>IF(Prospects[[#This Row],[Renewal Date]]&lt;&gt;"",TEXT(Prospects[[#This Row],[Renewal Date]],"MMM"),"")</f>
        <v/>
      </c>
      <c r="H6" s="5"/>
      <c r="I6" s="5"/>
      <c r="J6" s="5"/>
      <c r="K6" s="5" t="s">
        <v>27</v>
      </c>
      <c r="L6" s="5" t="s">
        <v>32</v>
      </c>
      <c r="M6" s="8">
        <v>43858.696574074071</v>
      </c>
      <c r="N6" s="5"/>
      <c r="O6" s="11">
        <f>IFERROR(VLOOKUP(Prospects[[#This Row],[Offer of Referral]],PotentialIncomeValue,2,0),0)</f>
        <v>0</v>
      </c>
      <c r="P6" s="5">
        <f ca="1">IF(ISBLANK(Prospects[[#This Row],[Entry Date]]),"",_xlfn.DAYS(TODAY(),Prospects[[#This Row],[Entry Date]]))</f>
        <v>39</v>
      </c>
      <c r="Q6" s="12" t="str">
        <f ca="1">IF(Prospects[[#This Row],[Days since prospect entered]]="","",IF(Prospects[[#This Row],[Days since prospect entered]]&lt;7, "Under 7 Days",IF(AND(Prospects[[#This Row],[Days since prospect entered]]&gt;=7,Prospects[[#This Row],[Days since prospect entered]]&lt;=14),"Between 7 &amp; 14 Days",IF(AND(Prospects[[#This Row],[Days since prospect entered]]&gt;14,Prospects[[#This Row],[Days since prospect entered]]&lt;=30),"Between 15 and 30","More Than 30 Days"))))</f>
        <v>More Than 30 Days</v>
      </c>
      <c r="S6" s="4">
        <f ca="1">IF(ISBLANK(Prospects[[#This Row],[Date - Work Status]]),"",_xlfn.DAYS(TODAY(),Prospects[[#This Row],[Date - Work Status]]))</f>
        <v>2</v>
      </c>
      <c r="T6" s="4" t="str">
        <f ca="1">IF(Prospects[[#This Row],[Days since prospect entered]]="","",IF(Prospects[[#This Row],[Days since prospect entered]]&lt;7, "This Week",IF(AND(Prospects[[#This Row],[Days since prospect entered]]&gt;=7,Prospects[[#This Row],[Days since prospect entered]]&lt;=14),"2 Weeks Ago",IF(AND(Prospects[[#This Row],[Days since prospect entered]]&gt;14,Prospects[[#This Row],[Days since prospect entered]]&lt;=21),"3 Weeks Ago","Over 3 Weeks"))))</f>
        <v>Over 3 Weeks</v>
      </c>
      <c r="U6" s="4" t="str">
        <f ca="1">IF(Prospects[[#This Row],[Days since last activity]]="","",IF(Prospects[[#This Row],[Days since last activity]]&lt;7, "This Week",IF(AND(Prospects[[#This Row],[Days since last activity]]&gt;=7,Prospects[[#This Row],[Days since last activity]]&lt;=14),"2 Weeks Ago",IF(AND(Prospects[[#This Row],[Days since last activity]]&gt;14,Prospects[[#This Row],[Days since last activity]]&lt;=21),"3 Weeks Ago","Over 3 Weeks"))))</f>
        <v>This Week</v>
      </c>
    </row>
    <row r="7" spans="1:21" x14ac:dyDescent="0.35">
      <c r="A7" s="5" t="s">
        <v>56</v>
      </c>
      <c r="B7" s="6">
        <v>43820</v>
      </c>
      <c r="C7" s="5" t="s">
        <v>24</v>
      </c>
      <c r="D7" s="7" t="s">
        <v>34</v>
      </c>
      <c r="E7" s="8">
        <v>40598</v>
      </c>
      <c r="F7" s="9">
        <v>43517</v>
      </c>
      <c r="G7" s="10" t="str">
        <f>IF(Prospects[[#This Row],[Renewal Date]]&lt;&gt;"",TEXT(Prospects[[#This Row],[Renewal Date]],"MMM"),"")</f>
        <v>Feb</v>
      </c>
      <c r="H7" s="5" t="s">
        <v>39</v>
      </c>
      <c r="I7" s="5"/>
      <c r="J7" s="5"/>
      <c r="K7" s="5" t="s">
        <v>25</v>
      </c>
      <c r="L7" s="5"/>
      <c r="M7" s="8"/>
      <c r="N7" s="5"/>
      <c r="O7" s="11">
        <f>IFERROR(VLOOKUP(Prospects[[#This Row],[Offer of Referral]],PotentialIncomeValue,2,0),0)</f>
        <v>0</v>
      </c>
      <c r="P7" s="5">
        <f ca="1">IF(ISBLANK(Prospects[[#This Row],[Entry Date]]),"",_xlfn.DAYS(TODAY(),Prospects[[#This Row],[Entry Date]]))</f>
        <v>40</v>
      </c>
      <c r="Q7" s="12" t="str">
        <f ca="1">IF(Prospects[[#This Row],[Days since prospect entered]]="","",IF(Prospects[[#This Row],[Days since prospect entered]]&lt;7, "Under 7 Days",IF(AND(Prospects[[#This Row],[Days since prospect entered]]&gt;=7,Prospects[[#This Row],[Days since prospect entered]]&lt;=14),"Between 7 &amp; 14 Days",IF(AND(Prospects[[#This Row],[Days since prospect entered]]&gt;14,Prospects[[#This Row],[Days since prospect entered]]&lt;=30),"Between 15 and 30","More Than 30 Days"))))</f>
        <v>More Than 30 Days</v>
      </c>
      <c r="S7" s="4" t="str">
        <f ca="1">IF(ISBLANK(Prospects[[#This Row],[Date - Work Status]]),"",_xlfn.DAYS(TODAY(),Prospects[[#This Row],[Date - Work Status]]))</f>
        <v/>
      </c>
      <c r="T7" s="4" t="str">
        <f ca="1">IF(Prospects[[#This Row],[Days since prospect entered]]="","",IF(Prospects[[#This Row],[Days since prospect entered]]&lt;7, "This Week",IF(AND(Prospects[[#This Row],[Days since prospect entered]]&gt;=7,Prospects[[#This Row],[Days since prospect entered]]&lt;=14),"2 Weeks Ago",IF(AND(Prospects[[#This Row],[Days since prospect entered]]&gt;14,Prospects[[#This Row],[Days since prospect entered]]&lt;=21),"3 Weeks Ago","Over 3 Weeks"))))</f>
        <v>Over 3 Weeks</v>
      </c>
      <c r="U7" s="4" t="str">
        <f ca="1">IF(Prospects[[#This Row],[Days since last activity]]="","",IF(Prospects[[#This Row],[Days since last activity]]&lt;7, "This Week",IF(AND(Prospects[[#This Row],[Days since last activity]]&gt;=7,Prospects[[#This Row],[Days since last activity]]&lt;=14),"2 Weeks Ago",IF(AND(Prospects[[#This Row],[Days since last activity]]&gt;14,Prospects[[#This Row],[Days since last activity]]&lt;=21),"3 Weeks Ago","Over 3 Weeks"))))</f>
        <v/>
      </c>
    </row>
    <row r="8" spans="1:21" x14ac:dyDescent="0.35">
      <c r="A8" s="5" t="s">
        <v>57</v>
      </c>
      <c r="B8" s="6">
        <v>43819</v>
      </c>
      <c r="C8" s="5" t="s">
        <v>24</v>
      </c>
      <c r="D8" s="7" t="s">
        <v>34</v>
      </c>
      <c r="E8" s="8">
        <v>40598</v>
      </c>
      <c r="F8" s="9">
        <v>43496</v>
      </c>
      <c r="G8" s="10" t="str">
        <f>IF(Prospects[[#This Row],[Renewal Date]]&lt;&gt;"",TEXT(Prospects[[#This Row],[Renewal Date]],"MMM"),"")</f>
        <v>Jan</v>
      </c>
      <c r="H8" s="5" t="s">
        <v>40</v>
      </c>
      <c r="I8" s="5"/>
      <c r="J8" s="5"/>
      <c r="K8" s="5" t="s">
        <v>25</v>
      </c>
      <c r="L8" s="5"/>
      <c r="M8" s="8"/>
      <c r="N8" s="5" t="s">
        <v>23</v>
      </c>
      <c r="O8" s="11">
        <f>IFERROR(VLOOKUP(Prospects[[#This Row],[Offer of Referral]],PotentialIncomeValue,2,0),0)</f>
        <v>500</v>
      </c>
      <c r="P8" s="5">
        <f ca="1">IF(ISBLANK(Prospects[[#This Row],[Entry Date]]),"",_xlfn.DAYS(TODAY(),Prospects[[#This Row],[Entry Date]]))</f>
        <v>41</v>
      </c>
      <c r="Q8" s="12" t="str">
        <f ca="1">IF(Prospects[[#This Row],[Days since prospect entered]]="","",IF(Prospects[[#This Row],[Days since prospect entered]]&lt;7, "Under 7 Days",IF(AND(Prospects[[#This Row],[Days since prospect entered]]&gt;=7,Prospects[[#This Row],[Days since prospect entered]]&lt;=14),"Between 7 &amp; 14 Days",IF(AND(Prospects[[#This Row],[Days since prospect entered]]&gt;14,Prospects[[#This Row],[Days since prospect entered]]&lt;=30),"Between 15 and 30","More Than 30 Days"))))</f>
        <v>More Than 30 Days</v>
      </c>
      <c r="S8" s="4" t="str">
        <f ca="1">IF(ISBLANK(Prospects[[#This Row],[Date - Work Status]]),"",_xlfn.DAYS(TODAY(),Prospects[[#This Row],[Date - Work Status]]))</f>
        <v/>
      </c>
      <c r="T8" s="4" t="str">
        <f ca="1">IF(Prospects[[#This Row],[Days since prospect entered]]="","",IF(Prospects[[#This Row],[Days since prospect entered]]&lt;7, "This Week",IF(AND(Prospects[[#This Row],[Days since prospect entered]]&gt;=7,Prospects[[#This Row],[Days since prospect entered]]&lt;=14),"2 Weeks Ago",IF(AND(Prospects[[#This Row],[Days since prospect entered]]&gt;14,Prospects[[#This Row],[Days since prospect entered]]&lt;=21),"3 Weeks Ago","Over 3 Weeks"))))</f>
        <v>Over 3 Weeks</v>
      </c>
      <c r="U8" s="4" t="str">
        <f ca="1">IF(Prospects[[#This Row],[Days since last activity]]="","",IF(Prospects[[#This Row],[Days since last activity]]&lt;7, "This Week",IF(AND(Prospects[[#This Row],[Days since last activity]]&gt;=7,Prospects[[#This Row],[Days since last activity]]&lt;=14),"2 Weeks Ago",IF(AND(Prospects[[#This Row],[Days since last activity]]&gt;14,Prospects[[#This Row],[Days since last activity]]&lt;=21),"3 Weeks Ago","Over 3 Weeks"))))</f>
        <v/>
      </c>
    </row>
    <row r="9" spans="1:21" x14ac:dyDescent="0.35">
      <c r="A9" s="5" t="s">
        <v>58</v>
      </c>
      <c r="B9" s="6">
        <v>43818</v>
      </c>
      <c r="C9" s="5" t="s">
        <v>38</v>
      </c>
      <c r="D9" s="7" t="s">
        <v>34</v>
      </c>
      <c r="E9" s="8">
        <v>43838</v>
      </c>
      <c r="F9" s="9"/>
      <c r="G9" s="10" t="str">
        <f>IF(Prospects[[#This Row],[Renewal Date]]&lt;&gt;"",TEXT(Prospects[[#This Row],[Renewal Date]],"MMM"),"")</f>
        <v/>
      </c>
      <c r="H9" s="5" t="s">
        <v>40</v>
      </c>
      <c r="I9" s="5"/>
      <c r="J9" s="5"/>
      <c r="K9" s="5" t="s">
        <v>25</v>
      </c>
      <c r="L9" s="5" t="s">
        <v>35</v>
      </c>
      <c r="M9" s="8">
        <v>43851</v>
      </c>
      <c r="N9" s="5"/>
      <c r="O9" s="11">
        <f>IFERROR(VLOOKUP(Prospects[[#This Row],[Offer of Referral]],PotentialIncomeValue,2,0),0)</f>
        <v>0</v>
      </c>
      <c r="P9" s="5">
        <f ca="1">IF(ISBLANK(Prospects[[#This Row],[Entry Date]]),"",_xlfn.DAYS(TODAY(),Prospects[[#This Row],[Entry Date]]))</f>
        <v>42</v>
      </c>
      <c r="Q9" s="12" t="str">
        <f ca="1">IF(Prospects[[#This Row],[Days since prospect entered]]="","",IF(Prospects[[#This Row],[Days since prospect entered]]&lt;7, "Under 7 Days",IF(AND(Prospects[[#This Row],[Days since prospect entered]]&gt;=7,Prospects[[#This Row],[Days since prospect entered]]&lt;=14),"Between 7 &amp; 14 Days",IF(AND(Prospects[[#This Row],[Days since prospect entered]]&gt;14,Prospects[[#This Row],[Days since prospect entered]]&lt;=30),"Between 15 and 30","More Than 30 Days"))))</f>
        <v>More Than 30 Days</v>
      </c>
      <c r="S9" s="4">
        <f ca="1">IF(ISBLANK(Prospects[[#This Row],[Date - Work Status]]),"",_xlfn.DAYS(TODAY(),Prospects[[#This Row],[Date - Work Status]]))</f>
        <v>9</v>
      </c>
      <c r="T9" s="4" t="str">
        <f ca="1">IF(Prospects[[#This Row],[Days since prospect entered]]="","",IF(Prospects[[#This Row],[Days since prospect entered]]&lt;7, "This Week",IF(AND(Prospects[[#This Row],[Days since prospect entered]]&gt;=7,Prospects[[#This Row],[Days since prospect entered]]&lt;=14),"2 Weeks Ago",IF(AND(Prospects[[#This Row],[Days since prospect entered]]&gt;14,Prospects[[#This Row],[Days since prospect entered]]&lt;=21),"3 Weeks Ago","Over 3 Weeks"))))</f>
        <v>Over 3 Weeks</v>
      </c>
      <c r="U9" s="4" t="str">
        <f ca="1">IF(Prospects[[#This Row],[Days since last activity]]="","",IF(Prospects[[#This Row],[Days since last activity]]&lt;7, "This Week",IF(AND(Prospects[[#This Row],[Days since last activity]]&gt;=7,Prospects[[#This Row],[Days since last activity]]&lt;=14),"2 Weeks Ago",IF(AND(Prospects[[#This Row],[Days since last activity]]&gt;14,Prospects[[#This Row],[Days since last activity]]&lt;=21),"3 Weeks Ago","Over 3 Weeks"))))</f>
        <v>2 Weeks Ago</v>
      </c>
    </row>
    <row r="10" spans="1:21" x14ac:dyDescent="0.35">
      <c r="A10" s="5" t="s">
        <v>59</v>
      </c>
      <c r="B10" s="6">
        <v>43858.6487037037</v>
      </c>
      <c r="C10" s="5" t="s">
        <v>24</v>
      </c>
      <c r="D10" s="7" t="s">
        <v>34</v>
      </c>
      <c r="E10" s="8">
        <v>40598</v>
      </c>
      <c r="F10" s="9">
        <v>43500</v>
      </c>
      <c r="G10" s="10" t="str">
        <f>IF(Prospects[[#This Row],[Renewal Date]]&lt;&gt;"",TEXT(Prospects[[#This Row],[Renewal Date]],"MMM"),"")</f>
        <v>Feb</v>
      </c>
      <c r="H10" s="5" t="s">
        <v>39</v>
      </c>
      <c r="I10" s="5"/>
      <c r="J10" s="5"/>
      <c r="K10" s="5" t="s">
        <v>25</v>
      </c>
      <c r="L10" s="5"/>
      <c r="M10" s="8"/>
      <c r="N10" s="5" t="s">
        <v>28</v>
      </c>
      <c r="O10" s="11">
        <f>IFERROR(VLOOKUP(Prospects[[#This Row],[Offer of Referral]],PotentialIncomeValue,2,0),0)</f>
        <v>80</v>
      </c>
      <c r="P10" s="5">
        <f ca="1">IF(ISBLANK(Prospects[[#This Row],[Entry Date]]),"",_xlfn.DAYS(TODAY(),Prospects[[#This Row],[Entry Date]]))</f>
        <v>2</v>
      </c>
      <c r="Q10" s="12" t="str">
        <f ca="1">IF(Prospects[[#This Row],[Days since prospect entered]]="","",IF(Prospects[[#This Row],[Days since prospect entered]]&lt;7, "Under 7 Days",IF(AND(Prospects[[#This Row],[Days since prospect entered]]&gt;=7,Prospects[[#This Row],[Days since prospect entered]]&lt;=14),"Between 7 &amp; 14 Days",IF(AND(Prospects[[#This Row],[Days since prospect entered]]&gt;14,Prospects[[#This Row],[Days since prospect entered]]&lt;=30),"Between 15 and 30","More Than 30 Days"))))</f>
        <v>Under 7 Days</v>
      </c>
      <c r="S10" s="4" t="str">
        <f ca="1">IF(ISBLANK(Prospects[[#This Row],[Date - Work Status]]),"",_xlfn.DAYS(TODAY(),Prospects[[#This Row],[Date - Work Status]]))</f>
        <v/>
      </c>
      <c r="T10" s="4" t="str">
        <f ca="1">IF(Prospects[[#This Row],[Days since prospect entered]]="","",IF(Prospects[[#This Row],[Days since prospect entered]]&lt;7, "This Week",IF(AND(Prospects[[#This Row],[Days since prospect entered]]&gt;=7,Prospects[[#This Row],[Days since prospect entered]]&lt;=14),"2 Weeks Ago",IF(AND(Prospects[[#This Row],[Days since prospect entered]]&gt;14,Prospects[[#This Row],[Days since prospect entered]]&lt;=21),"3 Weeks Ago","Over 3 Weeks"))))</f>
        <v>This Week</v>
      </c>
      <c r="U10" s="4" t="str">
        <f ca="1">IF(Prospects[[#This Row],[Days since last activity]]="","",IF(Prospects[[#This Row],[Days since last activity]]&lt;7, "This Week",IF(AND(Prospects[[#This Row],[Days since last activity]]&gt;=7,Prospects[[#This Row],[Days since last activity]]&lt;=14),"2 Weeks Ago",IF(AND(Prospects[[#This Row],[Days since last activity]]&gt;14,Prospects[[#This Row],[Days since last activity]]&lt;=21),"3 Weeks Ago","Over 3 Weeks"))))</f>
        <v/>
      </c>
    </row>
    <row r="11" spans="1:21" x14ac:dyDescent="0.35">
      <c r="A11" s="5" t="s">
        <v>60</v>
      </c>
      <c r="B11" s="6">
        <v>43816</v>
      </c>
      <c r="C11" s="5" t="s">
        <v>24</v>
      </c>
      <c r="D11" s="7" t="s">
        <v>34</v>
      </c>
      <c r="E11" s="8">
        <v>40598</v>
      </c>
      <c r="F11" s="9"/>
      <c r="G11" s="10" t="str">
        <f>IF(Prospects[[#This Row],[Renewal Date]]&lt;&gt;"",TEXT(Prospects[[#This Row],[Renewal Date]],"MMM"),"")</f>
        <v/>
      </c>
      <c r="H11" s="5" t="s">
        <v>41</v>
      </c>
      <c r="I11" s="5"/>
      <c r="J11" s="5"/>
      <c r="K11" s="5" t="s">
        <v>25</v>
      </c>
      <c r="L11" s="5"/>
      <c r="M11" s="8"/>
      <c r="N11" s="5"/>
      <c r="O11" s="11">
        <f>IFERROR(VLOOKUP(Prospects[[#This Row],[Offer of Referral]],PotentialIncomeValue,2,0),0)</f>
        <v>0</v>
      </c>
      <c r="P11" s="5">
        <f ca="1">IF(ISBLANK(Prospects[[#This Row],[Entry Date]]),"",_xlfn.DAYS(TODAY(),Prospects[[#This Row],[Entry Date]]))</f>
        <v>44</v>
      </c>
      <c r="Q11" s="12" t="str">
        <f ca="1">IF(Prospects[[#This Row],[Days since prospect entered]]="","",IF(Prospects[[#This Row],[Days since prospect entered]]&lt;7, "Under 7 Days",IF(AND(Prospects[[#This Row],[Days since prospect entered]]&gt;=7,Prospects[[#This Row],[Days since prospect entered]]&lt;=14),"Between 7 &amp; 14 Days",IF(AND(Prospects[[#This Row],[Days since prospect entered]]&gt;14,Prospects[[#This Row],[Days since prospect entered]]&lt;=30),"Between 15 and 30","More Than 30 Days"))))</f>
        <v>More Than 30 Days</v>
      </c>
      <c r="S11" s="4" t="str">
        <f ca="1">IF(ISBLANK(Prospects[[#This Row],[Date - Work Status]]),"",_xlfn.DAYS(TODAY(),Prospects[[#This Row],[Date - Work Status]]))</f>
        <v/>
      </c>
      <c r="T11" s="4" t="str">
        <f ca="1">IF(Prospects[[#This Row],[Days since prospect entered]]="","",IF(Prospects[[#This Row],[Days since prospect entered]]&lt;7, "This Week",IF(AND(Prospects[[#This Row],[Days since prospect entered]]&gt;=7,Prospects[[#This Row],[Days since prospect entered]]&lt;=14),"2 Weeks Ago",IF(AND(Prospects[[#This Row],[Days since prospect entered]]&gt;14,Prospects[[#This Row],[Days since prospect entered]]&lt;=21),"3 Weeks Ago","Over 3 Weeks"))))</f>
        <v>Over 3 Weeks</v>
      </c>
      <c r="U11" s="4" t="str">
        <f ca="1">IF(Prospects[[#This Row],[Days since last activity]]="","",IF(Prospects[[#This Row],[Days since last activity]]&lt;7, "This Week",IF(AND(Prospects[[#This Row],[Days since last activity]]&gt;=7,Prospects[[#This Row],[Days since last activity]]&lt;=14),"2 Weeks Ago",IF(AND(Prospects[[#This Row],[Days since last activity]]&gt;14,Prospects[[#This Row],[Days since last activity]]&lt;=21),"3 Weeks Ago","Over 3 Weeks"))))</f>
        <v/>
      </c>
    </row>
    <row r="12" spans="1:21" x14ac:dyDescent="0.35">
      <c r="A12" s="5" t="s">
        <v>61</v>
      </c>
      <c r="B12" s="6">
        <v>43815</v>
      </c>
      <c r="C12" s="5" t="s">
        <v>24</v>
      </c>
      <c r="D12" s="7" t="s">
        <v>34</v>
      </c>
      <c r="E12" s="8">
        <v>40598</v>
      </c>
      <c r="F12" s="9"/>
      <c r="G12" s="10" t="str">
        <f>IF(Prospects[[#This Row],[Renewal Date]]&lt;&gt;"",TEXT(Prospects[[#This Row],[Renewal Date]],"MMM"),"")</f>
        <v/>
      </c>
      <c r="H12" s="5" t="s">
        <v>41</v>
      </c>
      <c r="I12" s="5"/>
      <c r="J12" s="5"/>
      <c r="K12" s="5" t="s">
        <v>25</v>
      </c>
      <c r="L12" s="5"/>
      <c r="M12" s="8"/>
      <c r="N12" s="5" t="s">
        <v>26</v>
      </c>
      <c r="O12" s="11">
        <f>IFERROR(VLOOKUP(Prospects[[#This Row],[Offer of Referral]],PotentialIncomeValue,2,0),0)</f>
        <v>600</v>
      </c>
      <c r="P12" s="5">
        <f ca="1">IF(ISBLANK(Prospects[[#This Row],[Entry Date]]),"",_xlfn.DAYS(TODAY(),Prospects[[#This Row],[Entry Date]]))</f>
        <v>45</v>
      </c>
      <c r="Q12" s="12" t="str">
        <f ca="1">IF(Prospects[[#This Row],[Days since prospect entered]]="","",IF(Prospects[[#This Row],[Days since prospect entered]]&lt;7, "Under 7 Days",IF(AND(Prospects[[#This Row],[Days since prospect entered]]&gt;=7,Prospects[[#This Row],[Days since prospect entered]]&lt;=14),"Between 7 &amp; 14 Days",IF(AND(Prospects[[#This Row],[Days since prospect entered]]&gt;14,Prospects[[#This Row],[Days since prospect entered]]&lt;=30),"Between 15 and 30","More Than 30 Days"))))</f>
        <v>More Than 30 Days</v>
      </c>
      <c r="S12" s="4" t="str">
        <f ca="1">IF(ISBLANK(Prospects[[#This Row],[Date - Work Status]]),"",_xlfn.DAYS(TODAY(),Prospects[[#This Row],[Date - Work Status]]))</f>
        <v/>
      </c>
      <c r="T12" s="4" t="str">
        <f ca="1">IF(Prospects[[#This Row],[Days since prospect entered]]="","",IF(Prospects[[#This Row],[Days since prospect entered]]&lt;7, "This Week",IF(AND(Prospects[[#This Row],[Days since prospect entered]]&gt;=7,Prospects[[#This Row],[Days since prospect entered]]&lt;=14),"2 Weeks Ago",IF(AND(Prospects[[#This Row],[Days since prospect entered]]&gt;14,Prospects[[#This Row],[Days since prospect entered]]&lt;=21),"3 Weeks Ago","Over 3 Weeks"))))</f>
        <v>Over 3 Weeks</v>
      </c>
      <c r="U12" s="4" t="str">
        <f ca="1">IF(Prospects[[#This Row],[Days since last activity]]="","",IF(Prospects[[#This Row],[Days since last activity]]&lt;7, "This Week",IF(AND(Prospects[[#This Row],[Days since last activity]]&gt;=7,Prospects[[#This Row],[Days since last activity]]&lt;=14),"2 Weeks Ago",IF(AND(Prospects[[#This Row],[Days since last activity]]&gt;14,Prospects[[#This Row],[Days since last activity]]&lt;=21),"3 Weeks Ago","Over 3 Weeks"))))</f>
        <v/>
      </c>
    </row>
    <row r="13" spans="1:21" x14ac:dyDescent="0.35">
      <c r="A13" s="5" t="s">
        <v>62</v>
      </c>
      <c r="B13" s="6">
        <v>43814</v>
      </c>
      <c r="C13" s="5" t="s">
        <v>24</v>
      </c>
      <c r="D13" s="7" t="s">
        <v>34</v>
      </c>
      <c r="E13" s="8">
        <v>40598</v>
      </c>
      <c r="F13" s="9">
        <v>43535</v>
      </c>
      <c r="G13" s="10" t="str">
        <f>IF(Prospects[[#This Row],[Renewal Date]]&lt;&gt;"",TEXT(Prospects[[#This Row],[Renewal Date]],"MMM"),"")</f>
        <v>Mar</v>
      </c>
      <c r="H13" s="5" t="s">
        <v>39</v>
      </c>
      <c r="I13" s="5"/>
      <c r="J13" s="5"/>
      <c r="K13" s="5" t="s">
        <v>25</v>
      </c>
      <c r="L13" s="5"/>
      <c r="M13" s="8"/>
      <c r="N13" s="5"/>
      <c r="O13" s="11">
        <f>IFERROR(VLOOKUP(Prospects[[#This Row],[Offer of Referral]],PotentialIncomeValue,2,0),0)</f>
        <v>0</v>
      </c>
      <c r="P13" s="5">
        <f ca="1">IF(ISBLANK(Prospects[[#This Row],[Entry Date]]),"",_xlfn.DAYS(TODAY(),Prospects[[#This Row],[Entry Date]]))</f>
        <v>46</v>
      </c>
      <c r="Q13" s="12" t="str">
        <f ca="1">IF(Prospects[[#This Row],[Days since prospect entered]]="","",IF(Prospects[[#This Row],[Days since prospect entered]]&lt;7, "Under 7 Days",IF(AND(Prospects[[#This Row],[Days since prospect entered]]&gt;=7,Prospects[[#This Row],[Days since prospect entered]]&lt;=14),"Between 7 &amp; 14 Days",IF(AND(Prospects[[#This Row],[Days since prospect entered]]&gt;14,Prospects[[#This Row],[Days since prospect entered]]&lt;=30),"Between 15 and 30","More Than 30 Days"))))</f>
        <v>More Than 30 Days</v>
      </c>
      <c r="S13" s="4" t="str">
        <f ca="1">IF(ISBLANK(Prospects[[#This Row],[Date - Work Status]]),"",_xlfn.DAYS(TODAY(),Prospects[[#This Row],[Date - Work Status]]))</f>
        <v/>
      </c>
      <c r="T13" s="4" t="str">
        <f ca="1">IF(Prospects[[#This Row],[Days since prospect entered]]="","",IF(Prospects[[#This Row],[Days since prospect entered]]&lt;7, "This Week",IF(AND(Prospects[[#This Row],[Days since prospect entered]]&gt;=7,Prospects[[#This Row],[Days since prospect entered]]&lt;=14),"2 Weeks Ago",IF(AND(Prospects[[#This Row],[Days since prospect entered]]&gt;14,Prospects[[#This Row],[Days since prospect entered]]&lt;=21),"3 Weeks Ago","Over 3 Weeks"))))</f>
        <v>Over 3 Weeks</v>
      </c>
      <c r="U13" s="4" t="str">
        <f ca="1">IF(Prospects[[#This Row],[Days since last activity]]="","",IF(Prospects[[#This Row],[Days since last activity]]&lt;7, "This Week",IF(AND(Prospects[[#This Row],[Days since last activity]]&gt;=7,Prospects[[#This Row],[Days since last activity]]&lt;=14),"2 Weeks Ago",IF(AND(Prospects[[#This Row],[Days since last activity]]&gt;14,Prospects[[#This Row],[Days since last activity]]&lt;=21),"3 Weeks Ago","Over 3 Weeks"))))</f>
        <v/>
      </c>
    </row>
    <row r="14" spans="1:21" x14ac:dyDescent="0.35">
      <c r="A14" s="5" t="s">
        <v>63</v>
      </c>
      <c r="B14" s="6">
        <v>43813</v>
      </c>
      <c r="C14" s="5" t="s">
        <v>24</v>
      </c>
      <c r="D14" s="7" t="s">
        <v>34</v>
      </c>
      <c r="E14" s="8">
        <v>40598</v>
      </c>
      <c r="F14" s="9"/>
      <c r="G14" s="10" t="str">
        <f>IF(Prospects[[#This Row],[Renewal Date]]&lt;&gt;"",TEXT(Prospects[[#This Row],[Renewal Date]],"MMM"),"")</f>
        <v/>
      </c>
      <c r="H14" s="5" t="s">
        <v>41</v>
      </c>
      <c r="I14" s="5"/>
      <c r="J14" s="5"/>
      <c r="K14" s="5" t="s">
        <v>25</v>
      </c>
      <c r="L14" s="5"/>
      <c r="M14" s="8"/>
      <c r="N14" s="5"/>
      <c r="O14" s="11">
        <f>IFERROR(VLOOKUP(Prospects[[#This Row],[Offer of Referral]],PotentialIncomeValue,2,0),0)</f>
        <v>0</v>
      </c>
      <c r="P14" s="5">
        <f ca="1">IF(ISBLANK(Prospects[[#This Row],[Entry Date]]),"",_xlfn.DAYS(TODAY(),Prospects[[#This Row],[Entry Date]]))</f>
        <v>47</v>
      </c>
      <c r="Q14" s="12" t="str">
        <f ca="1">IF(Prospects[[#This Row],[Days since prospect entered]]="","",IF(Prospects[[#This Row],[Days since prospect entered]]&lt;7, "Under 7 Days",IF(AND(Prospects[[#This Row],[Days since prospect entered]]&gt;=7,Prospects[[#This Row],[Days since prospect entered]]&lt;=14),"Between 7 &amp; 14 Days",IF(AND(Prospects[[#This Row],[Days since prospect entered]]&gt;14,Prospects[[#This Row],[Days since prospect entered]]&lt;=30),"Between 15 and 30","More Than 30 Days"))))</f>
        <v>More Than 30 Days</v>
      </c>
      <c r="S14" s="4" t="str">
        <f ca="1">IF(ISBLANK(Prospects[[#This Row],[Date - Work Status]]),"",_xlfn.DAYS(TODAY(),Prospects[[#This Row],[Date - Work Status]]))</f>
        <v/>
      </c>
      <c r="T14" s="4" t="str">
        <f ca="1">IF(Prospects[[#This Row],[Days since prospect entered]]="","",IF(Prospects[[#This Row],[Days since prospect entered]]&lt;7, "This Week",IF(AND(Prospects[[#This Row],[Days since prospect entered]]&gt;=7,Prospects[[#This Row],[Days since prospect entered]]&lt;=14),"2 Weeks Ago",IF(AND(Prospects[[#This Row],[Days since prospect entered]]&gt;14,Prospects[[#This Row],[Days since prospect entered]]&lt;=21),"3 Weeks Ago","Over 3 Weeks"))))</f>
        <v>Over 3 Weeks</v>
      </c>
      <c r="U14" s="4" t="str">
        <f ca="1">IF(Prospects[[#This Row],[Days since last activity]]="","",IF(Prospects[[#This Row],[Days since last activity]]&lt;7, "This Week",IF(AND(Prospects[[#This Row],[Days since last activity]]&gt;=7,Prospects[[#This Row],[Days since last activity]]&lt;=14),"2 Weeks Ago",IF(AND(Prospects[[#This Row],[Days since last activity]]&gt;14,Prospects[[#This Row],[Days since last activity]]&lt;=21),"3 Weeks Ago","Over 3 Weeks"))))</f>
        <v/>
      </c>
    </row>
    <row r="15" spans="1:21" x14ac:dyDescent="0.35">
      <c r="A15" s="5" t="s">
        <v>64</v>
      </c>
      <c r="B15" s="6">
        <v>43812</v>
      </c>
      <c r="C15" s="5" t="s">
        <v>24</v>
      </c>
      <c r="D15" s="7" t="s">
        <v>34</v>
      </c>
      <c r="E15" s="8">
        <v>40598</v>
      </c>
      <c r="F15" s="9">
        <v>43525</v>
      </c>
      <c r="G15" s="10" t="str">
        <f>IF(Prospects[[#This Row],[Renewal Date]]&lt;&gt;"",TEXT(Prospects[[#This Row],[Renewal Date]],"MMM"),"")</f>
        <v>Mar</v>
      </c>
      <c r="H15" s="5" t="s">
        <v>42</v>
      </c>
      <c r="I15" s="5"/>
      <c r="J15" s="5"/>
      <c r="K15" s="5" t="s">
        <v>25</v>
      </c>
      <c r="L15" s="5"/>
      <c r="M15" s="8"/>
      <c r="N15" s="5" t="s">
        <v>30</v>
      </c>
      <c r="O15" s="11">
        <f>IFERROR(VLOOKUP(Prospects[[#This Row],[Offer of Referral]],PotentialIncomeValue,2,0),0)</f>
        <v>0</v>
      </c>
      <c r="P15" s="5">
        <f ca="1">IF(ISBLANK(Prospects[[#This Row],[Entry Date]]),"",_xlfn.DAYS(TODAY(),Prospects[[#This Row],[Entry Date]]))</f>
        <v>48</v>
      </c>
      <c r="Q15" s="12" t="str">
        <f ca="1">IF(Prospects[[#This Row],[Days since prospect entered]]="","",IF(Prospects[[#This Row],[Days since prospect entered]]&lt;7, "Under 7 Days",IF(AND(Prospects[[#This Row],[Days since prospect entered]]&gt;=7,Prospects[[#This Row],[Days since prospect entered]]&lt;=14),"Between 7 &amp; 14 Days",IF(AND(Prospects[[#This Row],[Days since prospect entered]]&gt;14,Prospects[[#This Row],[Days since prospect entered]]&lt;=30),"Between 15 and 30","More Than 30 Days"))))</f>
        <v>More Than 30 Days</v>
      </c>
      <c r="S15" s="4" t="str">
        <f ca="1">IF(ISBLANK(Prospects[[#This Row],[Date - Work Status]]),"",_xlfn.DAYS(TODAY(),Prospects[[#This Row],[Date - Work Status]]))</f>
        <v/>
      </c>
      <c r="T15" s="4" t="str">
        <f ca="1">IF(Prospects[[#This Row],[Days since prospect entered]]="","",IF(Prospects[[#This Row],[Days since prospect entered]]&lt;7, "This Week",IF(AND(Prospects[[#This Row],[Days since prospect entered]]&gt;=7,Prospects[[#This Row],[Days since prospect entered]]&lt;=14),"2 Weeks Ago",IF(AND(Prospects[[#This Row],[Days since prospect entered]]&gt;14,Prospects[[#This Row],[Days since prospect entered]]&lt;=21),"3 Weeks Ago","Over 3 Weeks"))))</f>
        <v>Over 3 Weeks</v>
      </c>
      <c r="U15" s="4" t="str">
        <f ca="1">IF(Prospects[[#This Row],[Days since last activity]]="","",IF(Prospects[[#This Row],[Days since last activity]]&lt;7, "This Week",IF(AND(Prospects[[#This Row],[Days since last activity]]&gt;=7,Prospects[[#This Row],[Days since last activity]]&lt;=14),"2 Weeks Ago",IF(AND(Prospects[[#This Row],[Days since last activity]]&gt;14,Prospects[[#This Row],[Days since last activity]]&lt;=21),"3 Weeks Ago","Over 3 Weeks"))))</f>
        <v/>
      </c>
    </row>
    <row r="16" spans="1:21" x14ac:dyDescent="0.35">
      <c r="A16" s="5" t="s">
        <v>65</v>
      </c>
      <c r="B16" s="6">
        <v>43811</v>
      </c>
      <c r="C16" s="5" t="s">
        <v>24</v>
      </c>
      <c r="D16" s="7" t="s">
        <v>34</v>
      </c>
      <c r="E16" s="8">
        <v>40598</v>
      </c>
      <c r="F16" s="9"/>
      <c r="G16" s="10" t="str">
        <f>IF(Prospects[[#This Row],[Renewal Date]]&lt;&gt;"",TEXT(Prospects[[#This Row],[Renewal Date]],"MMM"),"")</f>
        <v/>
      </c>
      <c r="H16" s="5" t="s">
        <v>42</v>
      </c>
      <c r="I16" s="5"/>
      <c r="J16" s="5"/>
      <c r="K16" s="5" t="s">
        <v>25</v>
      </c>
      <c r="L16" s="5"/>
      <c r="M16" s="8"/>
      <c r="N16" s="5" t="s">
        <v>23</v>
      </c>
      <c r="O16" s="11">
        <f>IFERROR(VLOOKUP(Prospects[[#This Row],[Offer of Referral]],PotentialIncomeValue,2,0),0)</f>
        <v>500</v>
      </c>
      <c r="P16" s="5">
        <f ca="1">IF(ISBLANK(Prospects[[#This Row],[Entry Date]]),"",_xlfn.DAYS(TODAY(),Prospects[[#This Row],[Entry Date]]))</f>
        <v>49</v>
      </c>
      <c r="Q16" s="12" t="str">
        <f ca="1">IF(Prospects[[#This Row],[Days since prospect entered]]="","",IF(Prospects[[#This Row],[Days since prospect entered]]&lt;7, "Under 7 Days",IF(AND(Prospects[[#This Row],[Days since prospect entered]]&gt;=7,Prospects[[#This Row],[Days since prospect entered]]&lt;=14),"Between 7 &amp; 14 Days",IF(AND(Prospects[[#This Row],[Days since prospect entered]]&gt;14,Prospects[[#This Row],[Days since prospect entered]]&lt;=30),"Between 15 and 30","More Than 30 Days"))))</f>
        <v>More Than 30 Days</v>
      </c>
      <c r="S16" s="4" t="str">
        <f ca="1">IF(ISBLANK(Prospects[[#This Row],[Date - Work Status]]),"",_xlfn.DAYS(TODAY(),Prospects[[#This Row],[Date - Work Status]]))</f>
        <v/>
      </c>
      <c r="T16" s="4" t="str">
        <f ca="1">IF(Prospects[[#This Row],[Days since prospect entered]]="","",IF(Prospects[[#This Row],[Days since prospect entered]]&lt;7, "This Week",IF(AND(Prospects[[#This Row],[Days since prospect entered]]&gt;=7,Prospects[[#This Row],[Days since prospect entered]]&lt;=14),"2 Weeks Ago",IF(AND(Prospects[[#This Row],[Days since prospect entered]]&gt;14,Prospects[[#This Row],[Days since prospect entered]]&lt;=21),"3 Weeks Ago","Over 3 Weeks"))))</f>
        <v>Over 3 Weeks</v>
      </c>
      <c r="U16" s="4" t="str">
        <f ca="1">IF(Prospects[[#This Row],[Days since last activity]]="","",IF(Prospects[[#This Row],[Days since last activity]]&lt;7, "This Week",IF(AND(Prospects[[#This Row],[Days since last activity]]&gt;=7,Prospects[[#This Row],[Days since last activity]]&lt;=14),"2 Weeks Ago",IF(AND(Prospects[[#This Row],[Days since last activity]]&gt;14,Prospects[[#This Row],[Days since last activity]]&lt;=21),"3 Weeks Ago","Over 3 Weeks"))))</f>
        <v/>
      </c>
    </row>
    <row r="17" spans="1:21" x14ac:dyDescent="0.35">
      <c r="A17" s="5" t="s">
        <v>66</v>
      </c>
      <c r="B17" s="6">
        <v>43810</v>
      </c>
      <c r="C17" s="5" t="s">
        <v>24</v>
      </c>
      <c r="D17" s="7" t="s">
        <v>34</v>
      </c>
      <c r="E17" s="8">
        <v>40598</v>
      </c>
      <c r="F17" s="9"/>
      <c r="G17" s="10" t="str">
        <f>IF(Prospects[[#This Row],[Renewal Date]]&lt;&gt;"",TEXT(Prospects[[#This Row],[Renewal Date]],"MMM"),"")</f>
        <v/>
      </c>
      <c r="H17" s="5" t="s">
        <v>40</v>
      </c>
      <c r="I17" s="5"/>
      <c r="J17" s="5"/>
      <c r="K17" s="5" t="s">
        <v>25</v>
      </c>
      <c r="L17" s="5"/>
      <c r="M17" s="8"/>
      <c r="N17" s="5"/>
      <c r="O17" s="11">
        <f>IFERROR(VLOOKUP(Prospects[[#This Row],[Offer of Referral]],PotentialIncomeValue,2,0),0)</f>
        <v>0</v>
      </c>
      <c r="P17" s="5">
        <f ca="1">IF(ISBLANK(Prospects[[#This Row],[Entry Date]]),"",_xlfn.DAYS(TODAY(),Prospects[[#This Row],[Entry Date]]))</f>
        <v>50</v>
      </c>
      <c r="Q17" s="12" t="str">
        <f ca="1">IF(Prospects[[#This Row],[Days since prospect entered]]="","",IF(Prospects[[#This Row],[Days since prospect entered]]&lt;7, "Under 7 Days",IF(AND(Prospects[[#This Row],[Days since prospect entered]]&gt;=7,Prospects[[#This Row],[Days since prospect entered]]&lt;=14),"Between 7 &amp; 14 Days",IF(AND(Prospects[[#This Row],[Days since prospect entered]]&gt;14,Prospects[[#This Row],[Days since prospect entered]]&lt;=30),"Between 15 and 30","More Than 30 Days"))))</f>
        <v>More Than 30 Days</v>
      </c>
      <c r="S17" s="4" t="str">
        <f ca="1">IF(ISBLANK(Prospects[[#This Row],[Date - Work Status]]),"",_xlfn.DAYS(TODAY(),Prospects[[#This Row],[Date - Work Status]]))</f>
        <v/>
      </c>
      <c r="T17" s="4" t="str">
        <f ca="1">IF(Prospects[[#This Row],[Days since prospect entered]]="","",IF(Prospects[[#This Row],[Days since prospect entered]]&lt;7, "This Week",IF(AND(Prospects[[#This Row],[Days since prospect entered]]&gt;=7,Prospects[[#This Row],[Days since prospect entered]]&lt;=14),"2 Weeks Ago",IF(AND(Prospects[[#This Row],[Days since prospect entered]]&gt;14,Prospects[[#This Row],[Days since prospect entered]]&lt;=21),"3 Weeks Ago","Over 3 Weeks"))))</f>
        <v>Over 3 Weeks</v>
      </c>
      <c r="U17" s="4" t="str">
        <f ca="1">IF(Prospects[[#This Row],[Days since last activity]]="","",IF(Prospects[[#This Row],[Days since last activity]]&lt;7, "This Week",IF(AND(Prospects[[#This Row],[Days since last activity]]&gt;=7,Prospects[[#This Row],[Days since last activity]]&lt;=14),"2 Weeks Ago",IF(AND(Prospects[[#This Row],[Days since last activity]]&gt;14,Prospects[[#This Row],[Days since last activity]]&lt;=21),"3 Weeks Ago","Over 3 Weeks"))))</f>
        <v/>
      </c>
    </row>
    <row r="18" spans="1:21" x14ac:dyDescent="0.35">
      <c r="A18" s="5" t="s">
        <v>67</v>
      </c>
      <c r="B18" s="6">
        <v>43809</v>
      </c>
      <c r="C18" s="5" t="s">
        <v>24</v>
      </c>
      <c r="D18" s="7" t="s">
        <v>34</v>
      </c>
      <c r="E18" s="8">
        <v>40598</v>
      </c>
      <c r="F18" s="9"/>
      <c r="G18" s="10" t="str">
        <f>IF(Prospects[[#This Row],[Renewal Date]]&lt;&gt;"",TEXT(Prospects[[#This Row],[Renewal Date]],"MMM"),"")</f>
        <v/>
      </c>
      <c r="H18" s="5" t="s">
        <v>40</v>
      </c>
      <c r="I18" s="5"/>
      <c r="J18" s="5"/>
      <c r="K18" s="5" t="s">
        <v>25</v>
      </c>
      <c r="L18" s="5" t="s">
        <v>22</v>
      </c>
      <c r="M18" s="8">
        <v>43831</v>
      </c>
      <c r="N18" s="5" t="s">
        <v>28</v>
      </c>
      <c r="O18" s="11">
        <f>IFERROR(VLOOKUP(Prospects[[#This Row],[Offer of Referral]],PotentialIncomeValue,2,0),0)</f>
        <v>80</v>
      </c>
      <c r="P18" s="5">
        <f ca="1">IF(ISBLANK(Prospects[[#This Row],[Entry Date]]),"",_xlfn.DAYS(TODAY(),Prospects[[#This Row],[Entry Date]]))</f>
        <v>51</v>
      </c>
      <c r="Q18" s="12" t="str">
        <f ca="1">IF(Prospects[[#This Row],[Days since prospect entered]]="","",IF(Prospects[[#This Row],[Days since prospect entered]]&lt;7, "Under 7 Days",IF(AND(Prospects[[#This Row],[Days since prospect entered]]&gt;=7,Prospects[[#This Row],[Days since prospect entered]]&lt;=14),"Between 7 &amp; 14 Days",IF(AND(Prospects[[#This Row],[Days since prospect entered]]&gt;14,Prospects[[#This Row],[Days since prospect entered]]&lt;=30),"Between 15 and 30","More Than 30 Days"))))</f>
        <v>More Than 30 Days</v>
      </c>
      <c r="S18" s="4">
        <f ca="1">IF(ISBLANK(Prospects[[#This Row],[Date - Work Status]]),"",_xlfn.DAYS(TODAY(),Prospects[[#This Row],[Date - Work Status]]))</f>
        <v>29</v>
      </c>
      <c r="T18" s="4" t="str">
        <f ca="1">IF(Prospects[[#This Row],[Days since prospect entered]]="","",IF(Prospects[[#This Row],[Days since prospect entered]]&lt;7, "This Week",IF(AND(Prospects[[#This Row],[Days since prospect entered]]&gt;=7,Prospects[[#This Row],[Days since prospect entered]]&lt;=14),"2 Weeks Ago",IF(AND(Prospects[[#This Row],[Days since prospect entered]]&gt;14,Prospects[[#This Row],[Days since prospect entered]]&lt;=21),"3 Weeks Ago","Over 3 Weeks"))))</f>
        <v>Over 3 Weeks</v>
      </c>
      <c r="U18" s="4" t="str">
        <f ca="1">IF(Prospects[[#This Row],[Days since last activity]]="","",IF(Prospects[[#This Row],[Days since last activity]]&lt;7, "This Week",IF(AND(Prospects[[#This Row],[Days since last activity]]&gt;=7,Prospects[[#This Row],[Days since last activity]]&lt;=14),"2 Weeks Ago",IF(AND(Prospects[[#This Row],[Days since last activity]]&gt;14,Prospects[[#This Row],[Days since last activity]]&lt;=21),"3 Weeks Ago","Over 3 Weeks"))))</f>
        <v>Over 3 Weeks</v>
      </c>
    </row>
    <row r="19" spans="1:21" x14ac:dyDescent="0.35">
      <c r="A19" s="5" t="s">
        <v>68</v>
      </c>
      <c r="B19" s="6">
        <v>43808</v>
      </c>
      <c r="C19" s="5" t="s">
        <v>24</v>
      </c>
      <c r="D19" s="7" t="s">
        <v>34</v>
      </c>
      <c r="E19" s="8">
        <v>40598</v>
      </c>
      <c r="F19" s="9"/>
      <c r="G19" s="10" t="str">
        <f>IF(Prospects[[#This Row],[Renewal Date]]&lt;&gt;"",TEXT(Prospects[[#This Row],[Renewal Date]],"MMM"),"")</f>
        <v/>
      </c>
      <c r="H19" s="5"/>
      <c r="I19" s="5"/>
      <c r="J19" s="5"/>
      <c r="K19" s="5" t="s">
        <v>25</v>
      </c>
      <c r="L19" s="5"/>
      <c r="M19" s="8"/>
      <c r="N19" s="5"/>
      <c r="O19" s="11">
        <f>IFERROR(VLOOKUP(Prospects[[#This Row],[Offer of Referral]],PotentialIncomeValue,2,0),0)</f>
        <v>0</v>
      </c>
      <c r="P19" s="5">
        <f ca="1">IF(ISBLANK(Prospects[[#This Row],[Entry Date]]),"",_xlfn.DAYS(TODAY(),Prospects[[#This Row],[Entry Date]]))</f>
        <v>52</v>
      </c>
      <c r="Q19" s="12" t="str">
        <f ca="1">IF(Prospects[[#This Row],[Days since prospect entered]]="","",IF(Prospects[[#This Row],[Days since prospect entered]]&lt;7, "Under 7 Days",IF(AND(Prospects[[#This Row],[Days since prospect entered]]&gt;=7,Prospects[[#This Row],[Days since prospect entered]]&lt;=14),"Between 7 &amp; 14 Days",IF(AND(Prospects[[#This Row],[Days since prospect entered]]&gt;14,Prospects[[#This Row],[Days since prospect entered]]&lt;=30),"Between 15 and 30","More Than 30 Days"))))</f>
        <v>More Than 30 Days</v>
      </c>
      <c r="S19" s="4" t="str">
        <f ca="1">IF(ISBLANK(Prospects[[#This Row],[Date - Work Status]]),"",_xlfn.DAYS(TODAY(),Prospects[[#This Row],[Date - Work Status]]))</f>
        <v/>
      </c>
      <c r="T19" s="4" t="str">
        <f ca="1">IF(Prospects[[#This Row],[Days since prospect entered]]="","",IF(Prospects[[#This Row],[Days since prospect entered]]&lt;7, "This Week",IF(AND(Prospects[[#This Row],[Days since prospect entered]]&gt;=7,Prospects[[#This Row],[Days since prospect entered]]&lt;=14),"2 Weeks Ago",IF(AND(Prospects[[#This Row],[Days since prospect entered]]&gt;14,Prospects[[#This Row],[Days since prospect entered]]&lt;=21),"3 Weeks Ago","Over 3 Weeks"))))</f>
        <v>Over 3 Weeks</v>
      </c>
      <c r="U19" s="4" t="str">
        <f ca="1">IF(Prospects[[#This Row],[Days since last activity]]="","",IF(Prospects[[#This Row],[Days since last activity]]&lt;7, "This Week",IF(AND(Prospects[[#This Row],[Days since last activity]]&gt;=7,Prospects[[#This Row],[Days since last activity]]&lt;=14),"2 Weeks Ago",IF(AND(Prospects[[#This Row],[Days since last activity]]&gt;14,Prospects[[#This Row],[Days since last activity]]&lt;=21),"3 Weeks Ago","Over 3 Weeks"))))</f>
        <v/>
      </c>
    </row>
    <row r="20" spans="1:21" x14ac:dyDescent="0.35">
      <c r="A20" s="5" t="s">
        <v>69</v>
      </c>
      <c r="B20" s="6">
        <v>43807</v>
      </c>
      <c r="C20" s="5" t="s">
        <v>24</v>
      </c>
      <c r="D20" s="7" t="s">
        <v>34</v>
      </c>
      <c r="E20" s="8">
        <v>43511</v>
      </c>
      <c r="F20" s="9"/>
      <c r="G20" s="10" t="str">
        <f>IF(Prospects[[#This Row],[Renewal Date]]&lt;&gt;"",TEXT(Prospects[[#This Row],[Renewal Date]],"MMM"),"")</f>
        <v/>
      </c>
      <c r="H20" s="5" t="s">
        <v>39</v>
      </c>
      <c r="I20" s="5"/>
      <c r="J20" s="5"/>
      <c r="K20" s="5" t="s">
        <v>25</v>
      </c>
      <c r="L20" s="5"/>
      <c r="M20" s="8"/>
      <c r="N20" s="5" t="s">
        <v>26</v>
      </c>
      <c r="O20" s="11">
        <f>IFERROR(VLOOKUP(Prospects[[#This Row],[Offer of Referral]],PotentialIncomeValue,2,0),0)</f>
        <v>600</v>
      </c>
      <c r="P20" s="5">
        <f ca="1">IF(ISBLANK(Prospects[[#This Row],[Entry Date]]),"",_xlfn.DAYS(TODAY(),Prospects[[#This Row],[Entry Date]]))</f>
        <v>53</v>
      </c>
      <c r="Q20" s="12" t="str">
        <f ca="1">IF(Prospects[[#This Row],[Days since prospect entered]]="","",IF(Prospects[[#This Row],[Days since prospect entered]]&lt;7, "Under 7 Days",IF(AND(Prospects[[#This Row],[Days since prospect entered]]&gt;=7,Prospects[[#This Row],[Days since prospect entered]]&lt;=14),"Between 7 &amp; 14 Days",IF(AND(Prospects[[#This Row],[Days since prospect entered]]&gt;14,Prospects[[#This Row],[Days since prospect entered]]&lt;=30),"Between 15 and 30","More Than 30 Days"))))</f>
        <v>More Than 30 Days</v>
      </c>
      <c r="S20" s="4" t="str">
        <f ca="1">IF(ISBLANK(Prospects[[#This Row],[Date - Work Status]]),"",_xlfn.DAYS(TODAY(),Prospects[[#This Row],[Date - Work Status]]))</f>
        <v/>
      </c>
      <c r="T20" s="4" t="str">
        <f ca="1">IF(Prospects[[#This Row],[Days since prospect entered]]="","",IF(Prospects[[#This Row],[Days since prospect entered]]&lt;7, "This Week",IF(AND(Prospects[[#This Row],[Days since prospect entered]]&gt;=7,Prospects[[#This Row],[Days since prospect entered]]&lt;=14),"2 Weeks Ago",IF(AND(Prospects[[#This Row],[Days since prospect entered]]&gt;14,Prospects[[#This Row],[Days since prospect entered]]&lt;=21),"3 Weeks Ago","Over 3 Weeks"))))</f>
        <v>Over 3 Weeks</v>
      </c>
      <c r="U20" s="4" t="str">
        <f ca="1">IF(Prospects[[#This Row],[Days since last activity]]="","",IF(Prospects[[#This Row],[Days since last activity]]&lt;7, "This Week",IF(AND(Prospects[[#This Row],[Days since last activity]]&gt;=7,Prospects[[#This Row],[Days since last activity]]&lt;=14),"2 Weeks Ago",IF(AND(Prospects[[#This Row],[Days since last activity]]&gt;14,Prospects[[#This Row],[Days since last activity]]&lt;=21),"3 Weeks Ago","Over 3 Weeks"))))</f>
        <v/>
      </c>
    </row>
    <row r="21" spans="1:21" x14ac:dyDescent="0.35">
      <c r="A21" s="5" t="s">
        <v>70</v>
      </c>
      <c r="B21" s="6">
        <v>43806</v>
      </c>
      <c r="C21" s="5" t="s">
        <v>24</v>
      </c>
      <c r="D21" s="7" t="s">
        <v>34</v>
      </c>
      <c r="E21" s="8">
        <v>43510</v>
      </c>
      <c r="F21" s="9"/>
      <c r="G21" s="10" t="str">
        <f>IF(Prospects[[#This Row],[Renewal Date]]&lt;&gt;"",TEXT(Prospects[[#This Row],[Renewal Date]],"MMM"),"")</f>
        <v/>
      </c>
      <c r="H21" s="5"/>
      <c r="I21" s="5"/>
      <c r="J21" s="5"/>
      <c r="K21" s="5" t="s">
        <v>25</v>
      </c>
      <c r="L21" s="5"/>
      <c r="M21" s="8"/>
      <c r="N21" s="5"/>
      <c r="O21" s="11">
        <f>IFERROR(VLOOKUP(Prospects[[#This Row],[Offer of Referral]],PotentialIncomeValue,2,0),0)</f>
        <v>0</v>
      </c>
      <c r="P21" s="5">
        <f ca="1">IF(ISBLANK(Prospects[[#This Row],[Entry Date]]),"",_xlfn.DAYS(TODAY(),Prospects[[#This Row],[Entry Date]]))</f>
        <v>54</v>
      </c>
      <c r="Q21" s="12" t="str">
        <f ca="1">IF(Prospects[[#This Row],[Days since prospect entered]]="","",IF(Prospects[[#This Row],[Days since prospect entered]]&lt;7, "Under 7 Days",IF(AND(Prospects[[#This Row],[Days since prospect entered]]&gt;=7,Prospects[[#This Row],[Days since prospect entered]]&lt;=14),"Between 7 &amp; 14 Days",IF(AND(Prospects[[#This Row],[Days since prospect entered]]&gt;14,Prospects[[#This Row],[Days since prospect entered]]&lt;=30),"Between 15 and 30","More Than 30 Days"))))</f>
        <v>More Than 30 Days</v>
      </c>
      <c r="S21" s="4" t="str">
        <f ca="1">IF(ISBLANK(Prospects[[#This Row],[Date - Work Status]]),"",_xlfn.DAYS(TODAY(),Prospects[[#This Row],[Date - Work Status]]))</f>
        <v/>
      </c>
      <c r="T21" s="4" t="str">
        <f ca="1">IF(Prospects[[#This Row],[Days since prospect entered]]="","",IF(Prospects[[#This Row],[Days since prospect entered]]&lt;7, "This Week",IF(AND(Prospects[[#This Row],[Days since prospect entered]]&gt;=7,Prospects[[#This Row],[Days since prospect entered]]&lt;=14),"2 Weeks Ago",IF(AND(Prospects[[#This Row],[Days since prospect entered]]&gt;14,Prospects[[#This Row],[Days since prospect entered]]&lt;=21),"3 Weeks Ago","Over 3 Weeks"))))</f>
        <v>Over 3 Weeks</v>
      </c>
      <c r="U21" s="4" t="str">
        <f ca="1">IF(Prospects[[#This Row],[Days since last activity]]="","",IF(Prospects[[#This Row],[Days since last activity]]&lt;7, "This Week",IF(AND(Prospects[[#This Row],[Days since last activity]]&gt;=7,Prospects[[#This Row],[Days since last activity]]&lt;=14),"2 Weeks Ago",IF(AND(Prospects[[#This Row],[Days since last activity]]&gt;14,Prospects[[#This Row],[Days since last activity]]&lt;=21),"3 Weeks Ago","Over 3 Weeks"))))</f>
        <v/>
      </c>
    </row>
    <row r="22" spans="1:21" x14ac:dyDescent="0.35">
      <c r="A22" s="5" t="s">
        <v>71</v>
      </c>
      <c r="B22" s="6">
        <v>43805</v>
      </c>
      <c r="C22" s="5" t="s">
        <v>24</v>
      </c>
      <c r="D22" s="7" t="s">
        <v>34</v>
      </c>
      <c r="E22" s="8">
        <v>43521</v>
      </c>
      <c r="F22" s="9">
        <v>43617</v>
      </c>
      <c r="G22" s="10" t="str">
        <f>IF(Prospects[[#This Row],[Renewal Date]]&lt;&gt;"",TEXT(Prospects[[#This Row],[Renewal Date]],"MMM"),"")</f>
        <v>Jun</v>
      </c>
      <c r="H22" s="5" t="s">
        <v>43</v>
      </c>
      <c r="I22" s="5"/>
      <c r="J22" s="5"/>
      <c r="K22" s="5" t="s">
        <v>27</v>
      </c>
      <c r="L22" s="5" t="s">
        <v>22</v>
      </c>
      <c r="M22" s="8">
        <v>43811</v>
      </c>
      <c r="N22" s="5"/>
      <c r="O22" s="11">
        <f>IFERROR(VLOOKUP(Prospects[[#This Row],[Offer of Referral]],PotentialIncomeValue,2,0),0)</f>
        <v>0</v>
      </c>
      <c r="P22" s="5">
        <f ca="1">IF(ISBLANK(Prospects[[#This Row],[Entry Date]]),"",_xlfn.DAYS(TODAY(),Prospects[[#This Row],[Entry Date]]))</f>
        <v>55</v>
      </c>
      <c r="Q22" s="12" t="str">
        <f ca="1">IF(Prospects[[#This Row],[Days since prospect entered]]="","",IF(Prospects[[#This Row],[Days since prospect entered]]&lt;7, "Under 7 Days",IF(AND(Prospects[[#This Row],[Days since prospect entered]]&gt;=7,Prospects[[#This Row],[Days since prospect entered]]&lt;=14),"Between 7 &amp; 14 Days",IF(AND(Prospects[[#This Row],[Days since prospect entered]]&gt;14,Prospects[[#This Row],[Days since prospect entered]]&lt;=30),"Between 15 and 30","More Than 30 Days"))))</f>
        <v>More Than 30 Days</v>
      </c>
      <c r="S22" s="4">
        <f ca="1">IF(ISBLANK(Prospects[[#This Row],[Date - Work Status]]),"",_xlfn.DAYS(TODAY(),Prospects[[#This Row],[Date - Work Status]]))</f>
        <v>49</v>
      </c>
      <c r="T22" s="4" t="str">
        <f ca="1">IF(Prospects[[#This Row],[Days since prospect entered]]="","",IF(Prospects[[#This Row],[Days since prospect entered]]&lt;7, "This Week",IF(AND(Prospects[[#This Row],[Days since prospect entered]]&gt;=7,Prospects[[#This Row],[Days since prospect entered]]&lt;=14),"2 Weeks Ago",IF(AND(Prospects[[#This Row],[Days since prospect entered]]&gt;14,Prospects[[#This Row],[Days since prospect entered]]&lt;=21),"3 Weeks Ago","Over 3 Weeks"))))</f>
        <v>Over 3 Weeks</v>
      </c>
      <c r="U22" s="4" t="str">
        <f ca="1">IF(Prospects[[#This Row],[Days since last activity]]="","",IF(Prospects[[#This Row],[Days since last activity]]&lt;7, "This Week",IF(AND(Prospects[[#This Row],[Days since last activity]]&gt;=7,Prospects[[#This Row],[Days since last activity]]&lt;=14),"2 Weeks Ago",IF(AND(Prospects[[#This Row],[Days since last activity]]&gt;14,Prospects[[#This Row],[Days since last activity]]&lt;=21),"3 Weeks Ago","Over 3 Weeks"))))</f>
        <v>Over 3 Weeks</v>
      </c>
    </row>
    <row r="23" spans="1:21" x14ac:dyDescent="0.35">
      <c r="A23" s="5" t="s">
        <v>72</v>
      </c>
      <c r="B23" s="6">
        <v>43804</v>
      </c>
      <c r="C23" s="5" t="s">
        <v>24</v>
      </c>
      <c r="D23" s="7" t="s">
        <v>34</v>
      </c>
      <c r="E23" s="8">
        <v>43521</v>
      </c>
      <c r="F23" s="9">
        <v>43525</v>
      </c>
      <c r="G23" s="10" t="str">
        <f>IF(Prospects[[#This Row],[Renewal Date]]&lt;&gt;"",TEXT(Prospects[[#This Row],[Renewal Date]],"MMM"),"")</f>
        <v>Mar</v>
      </c>
      <c r="H23" s="5" t="s">
        <v>41</v>
      </c>
      <c r="I23" s="5"/>
      <c r="J23" s="5"/>
      <c r="K23" s="5" t="s">
        <v>25</v>
      </c>
      <c r="L23" s="5"/>
      <c r="M23" s="8"/>
      <c r="N23" s="5" t="s">
        <v>30</v>
      </c>
      <c r="O23" s="11">
        <f>IFERROR(VLOOKUP(Prospects[[#This Row],[Offer of Referral]],PotentialIncomeValue,2,0),0)</f>
        <v>0</v>
      </c>
      <c r="P23" s="5">
        <f ca="1">IF(ISBLANK(Prospects[[#This Row],[Entry Date]]),"",_xlfn.DAYS(TODAY(),Prospects[[#This Row],[Entry Date]]))</f>
        <v>56</v>
      </c>
      <c r="Q23" s="12" t="str">
        <f ca="1">IF(Prospects[[#This Row],[Days since prospect entered]]="","",IF(Prospects[[#This Row],[Days since prospect entered]]&lt;7, "Under 7 Days",IF(AND(Prospects[[#This Row],[Days since prospect entered]]&gt;=7,Prospects[[#This Row],[Days since prospect entered]]&lt;=14),"Between 7 &amp; 14 Days",IF(AND(Prospects[[#This Row],[Days since prospect entered]]&gt;14,Prospects[[#This Row],[Days since prospect entered]]&lt;=30),"Between 15 and 30","More Than 30 Days"))))</f>
        <v>More Than 30 Days</v>
      </c>
      <c r="S23" s="4" t="str">
        <f ca="1">IF(ISBLANK(Prospects[[#This Row],[Date - Work Status]]),"",_xlfn.DAYS(TODAY(),Prospects[[#This Row],[Date - Work Status]]))</f>
        <v/>
      </c>
      <c r="T23" s="4" t="str">
        <f ca="1">IF(Prospects[[#This Row],[Days since prospect entered]]="","",IF(Prospects[[#This Row],[Days since prospect entered]]&lt;7, "This Week",IF(AND(Prospects[[#This Row],[Days since prospect entered]]&gt;=7,Prospects[[#This Row],[Days since prospect entered]]&lt;=14),"2 Weeks Ago",IF(AND(Prospects[[#This Row],[Days since prospect entered]]&gt;14,Prospects[[#This Row],[Days since prospect entered]]&lt;=21),"3 Weeks Ago","Over 3 Weeks"))))</f>
        <v>Over 3 Weeks</v>
      </c>
      <c r="U23" s="4" t="str">
        <f ca="1">IF(Prospects[[#This Row],[Days since last activity]]="","",IF(Prospects[[#This Row],[Days since last activity]]&lt;7, "This Week",IF(AND(Prospects[[#This Row],[Days since last activity]]&gt;=7,Prospects[[#This Row],[Days since last activity]]&lt;=14),"2 Weeks Ago",IF(AND(Prospects[[#This Row],[Days since last activity]]&gt;14,Prospects[[#This Row],[Days since last activity]]&lt;=21),"3 Weeks Ago","Over 3 Weeks"))))</f>
        <v/>
      </c>
    </row>
    <row r="24" spans="1:21" x14ac:dyDescent="0.35">
      <c r="A24" s="5" t="s">
        <v>73</v>
      </c>
      <c r="B24" s="6">
        <v>43803</v>
      </c>
      <c r="C24" s="5" t="s">
        <v>24</v>
      </c>
      <c r="D24" s="7" t="s">
        <v>34</v>
      </c>
      <c r="E24" s="8">
        <v>43521</v>
      </c>
      <c r="F24" s="9">
        <v>43525</v>
      </c>
      <c r="G24" s="10" t="str">
        <f>IF(Prospects[[#This Row],[Renewal Date]]&lt;&gt;"",TEXT(Prospects[[#This Row],[Renewal Date]],"MMM"),"")</f>
        <v>Mar</v>
      </c>
      <c r="H24" s="5"/>
      <c r="I24" s="5"/>
      <c r="J24" s="5"/>
      <c r="K24" s="5" t="s">
        <v>25</v>
      </c>
      <c r="L24" s="5"/>
      <c r="M24" s="8"/>
      <c r="N24" s="5"/>
      <c r="O24" s="11">
        <f>IFERROR(VLOOKUP(Prospects[[#This Row],[Offer of Referral]],PotentialIncomeValue,2,0),0)</f>
        <v>0</v>
      </c>
      <c r="P24" s="5">
        <f ca="1">IF(ISBLANK(Prospects[[#This Row],[Entry Date]]),"",_xlfn.DAYS(TODAY(),Prospects[[#This Row],[Entry Date]]))</f>
        <v>57</v>
      </c>
      <c r="Q24" s="12" t="str">
        <f ca="1">IF(Prospects[[#This Row],[Days since prospect entered]]="","",IF(Prospects[[#This Row],[Days since prospect entered]]&lt;7, "Under 7 Days",IF(AND(Prospects[[#This Row],[Days since prospect entered]]&gt;=7,Prospects[[#This Row],[Days since prospect entered]]&lt;=14),"Between 7 &amp; 14 Days",IF(AND(Prospects[[#This Row],[Days since prospect entered]]&gt;14,Prospects[[#This Row],[Days since prospect entered]]&lt;=30),"Between 15 and 30","More Than 30 Days"))))</f>
        <v>More Than 30 Days</v>
      </c>
      <c r="S24" s="4" t="str">
        <f ca="1">IF(ISBLANK(Prospects[[#This Row],[Date - Work Status]]),"",_xlfn.DAYS(TODAY(),Prospects[[#This Row],[Date - Work Status]]))</f>
        <v/>
      </c>
      <c r="T24" s="4" t="str">
        <f ca="1">IF(Prospects[[#This Row],[Days since prospect entered]]="","",IF(Prospects[[#This Row],[Days since prospect entered]]&lt;7, "This Week",IF(AND(Prospects[[#This Row],[Days since prospect entered]]&gt;=7,Prospects[[#This Row],[Days since prospect entered]]&lt;=14),"2 Weeks Ago",IF(AND(Prospects[[#This Row],[Days since prospect entered]]&gt;14,Prospects[[#This Row],[Days since prospect entered]]&lt;=21),"3 Weeks Ago","Over 3 Weeks"))))</f>
        <v>Over 3 Weeks</v>
      </c>
      <c r="U24" s="4" t="str">
        <f ca="1">IF(Prospects[[#This Row],[Days since last activity]]="","",IF(Prospects[[#This Row],[Days since last activity]]&lt;7, "This Week",IF(AND(Prospects[[#This Row],[Days since last activity]]&gt;=7,Prospects[[#This Row],[Days since last activity]]&lt;=14),"2 Weeks Ago",IF(AND(Prospects[[#This Row],[Days since last activity]]&gt;14,Prospects[[#This Row],[Days since last activity]]&lt;=21),"3 Weeks Ago","Over 3 Weeks"))))</f>
        <v/>
      </c>
    </row>
    <row r="25" spans="1:21" x14ac:dyDescent="0.35">
      <c r="A25" s="5" t="s">
        <v>74</v>
      </c>
      <c r="B25" s="6">
        <v>43802</v>
      </c>
      <c r="C25" s="5" t="s">
        <v>24</v>
      </c>
      <c r="D25" s="7" t="s">
        <v>34</v>
      </c>
      <c r="E25" s="8">
        <v>43521</v>
      </c>
      <c r="F25" s="9">
        <v>43480</v>
      </c>
      <c r="G25" s="10" t="str">
        <f>IF(Prospects[[#This Row],[Renewal Date]]&lt;&gt;"",TEXT(Prospects[[#This Row],[Renewal Date]],"MMM"),"")</f>
        <v>Jan</v>
      </c>
      <c r="H25" s="5" t="s">
        <v>41</v>
      </c>
      <c r="I25" s="5"/>
      <c r="J25" s="5"/>
      <c r="K25" s="5" t="s">
        <v>25</v>
      </c>
      <c r="L25" s="5" t="s">
        <v>22</v>
      </c>
      <c r="M25" s="8">
        <v>43840</v>
      </c>
      <c r="N25" s="5"/>
      <c r="O25" s="11">
        <f>IFERROR(VLOOKUP(Prospects[[#This Row],[Offer of Referral]],PotentialIncomeValue,2,0),0)</f>
        <v>0</v>
      </c>
      <c r="P25" s="5">
        <f ca="1">IF(ISBLANK(Prospects[[#This Row],[Entry Date]]),"",_xlfn.DAYS(TODAY(),Prospects[[#This Row],[Entry Date]]))</f>
        <v>58</v>
      </c>
      <c r="Q25" s="12" t="str">
        <f ca="1">IF(Prospects[[#This Row],[Days since prospect entered]]="","",IF(Prospects[[#This Row],[Days since prospect entered]]&lt;7, "Under 7 Days",IF(AND(Prospects[[#This Row],[Days since prospect entered]]&gt;=7,Prospects[[#This Row],[Days since prospect entered]]&lt;=14),"Between 7 &amp; 14 Days",IF(AND(Prospects[[#This Row],[Days since prospect entered]]&gt;14,Prospects[[#This Row],[Days since prospect entered]]&lt;=30),"Between 15 and 30","More Than 30 Days"))))</f>
        <v>More Than 30 Days</v>
      </c>
      <c r="S25" s="4">
        <f ca="1">IF(ISBLANK(Prospects[[#This Row],[Date - Work Status]]),"",_xlfn.DAYS(TODAY(),Prospects[[#This Row],[Date - Work Status]]))</f>
        <v>20</v>
      </c>
      <c r="T25" s="4" t="str">
        <f ca="1">IF(Prospects[[#This Row],[Days since prospect entered]]="","",IF(Prospects[[#This Row],[Days since prospect entered]]&lt;7, "This Week",IF(AND(Prospects[[#This Row],[Days since prospect entered]]&gt;=7,Prospects[[#This Row],[Days since prospect entered]]&lt;=14),"2 Weeks Ago",IF(AND(Prospects[[#This Row],[Days since prospect entered]]&gt;14,Prospects[[#This Row],[Days since prospect entered]]&lt;=21),"3 Weeks Ago","Over 3 Weeks"))))</f>
        <v>Over 3 Weeks</v>
      </c>
      <c r="U25" s="4" t="str">
        <f ca="1">IF(Prospects[[#This Row],[Days since last activity]]="","",IF(Prospects[[#This Row],[Days since last activity]]&lt;7, "This Week",IF(AND(Prospects[[#This Row],[Days since last activity]]&gt;=7,Prospects[[#This Row],[Days since last activity]]&lt;=14),"2 Weeks Ago",IF(AND(Prospects[[#This Row],[Days since last activity]]&gt;14,Prospects[[#This Row],[Days since last activity]]&lt;=21),"3 Weeks Ago","Over 3 Weeks"))))</f>
        <v>3 Weeks Ago</v>
      </c>
    </row>
    <row r="26" spans="1:21" x14ac:dyDescent="0.35">
      <c r="A26" s="5" t="s">
        <v>75</v>
      </c>
      <c r="B26" s="6">
        <v>43801</v>
      </c>
      <c r="C26" s="5" t="s">
        <v>24</v>
      </c>
      <c r="D26" s="7" t="s">
        <v>34</v>
      </c>
      <c r="E26" s="8">
        <v>43521</v>
      </c>
      <c r="F26" s="9"/>
      <c r="G26" s="10" t="str">
        <f>IF(Prospects[[#This Row],[Renewal Date]]&lt;&gt;"",TEXT(Prospects[[#This Row],[Renewal Date]],"MMM"),"")</f>
        <v/>
      </c>
      <c r="H26" s="5"/>
      <c r="I26" s="5"/>
      <c r="J26" s="5"/>
      <c r="K26" s="5" t="s">
        <v>25</v>
      </c>
      <c r="L26" s="5" t="s">
        <v>22</v>
      </c>
      <c r="M26" s="8">
        <v>43841</v>
      </c>
      <c r="N26" s="5"/>
      <c r="O26" s="11">
        <f>IFERROR(VLOOKUP(Prospects[[#This Row],[Offer of Referral]],PotentialIncomeValue,2,0),0)</f>
        <v>0</v>
      </c>
      <c r="P26" s="5">
        <f ca="1">IF(ISBLANK(Prospects[[#This Row],[Entry Date]]),"",_xlfn.DAYS(TODAY(),Prospects[[#This Row],[Entry Date]]))</f>
        <v>59</v>
      </c>
      <c r="Q26" s="12" t="str">
        <f ca="1">IF(Prospects[[#This Row],[Days since prospect entered]]="","",IF(Prospects[[#This Row],[Days since prospect entered]]&lt;7, "Under 7 Days",IF(AND(Prospects[[#This Row],[Days since prospect entered]]&gt;=7,Prospects[[#This Row],[Days since prospect entered]]&lt;=14),"Between 7 &amp; 14 Days",IF(AND(Prospects[[#This Row],[Days since prospect entered]]&gt;14,Prospects[[#This Row],[Days since prospect entered]]&lt;=30),"Between 15 and 30","More Than 30 Days"))))</f>
        <v>More Than 30 Days</v>
      </c>
      <c r="S26" s="4">
        <f ca="1">IF(ISBLANK(Prospects[[#This Row],[Date - Work Status]]),"",_xlfn.DAYS(TODAY(),Prospects[[#This Row],[Date - Work Status]]))</f>
        <v>19</v>
      </c>
      <c r="T26" s="4" t="str">
        <f ca="1">IF(Prospects[[#This Row],[Days since prospect entered]]="","",IF(Prospects[[#This Row],[Days since prospect entered]]&lt;7, "This Week",IF(AND(Prospects[[#This Row],[Days since prospect entered]]&gt;=7,Prospects[[#This Row],[Days since prospect entered]]&lt;=14),"2 Weeks Ago",IF(AND(Prospects[[#This Row],[Days since prospect entered]]&gt;14,Prospects[[#This Row],[Days since prospect entered]]&lt;=21),"3 Weeks Ago","Over 3 Weeks"))))</f>
        <v>Over 3 Weeks</v>
      </c>
      <c r="U26" s="4" t="str">
        <f ca="1">IF(Prospects[[#This Row],[Days since last activity]]="","",IF(Prospects[[#This Row],[Days since last activity]]&lt;7, "This Week",IF(AND(Prospects[[#This Row],[Days since last activity]]&gt;=7,Prospects[[#This Row],[Days since last activity]]&lt;=14),"2 Weeks Ago",IF(AND(Prospects[[#This Row],[Days since last activity]]&gt;14,Prospects[[#This Row],[Days since last activity]]&lt;=21),"3 Weeks Ago","Over 3 Weeks"))))</f>
        <v>3 Weeks Ago</v>
      </c>
    </row>
    <row r="27" spans="1:21" x14ac:dyDescent="0.35">
      <c r="A27" s="5" t="s">
        <v>76</v>
      </c>
      <c r="B27" s="6">
        <v>43800</v>
      </c>
      <c r="C27" s="5" t="s">
        <v>24</v>
      </c>
      <c r="D27" s="7" t="s">
        <v>34</v>
      </c>
      <c r="E27" s="8">
        <v>43521</v>
      </c>
      <c r="F27" s="9">
        <v>43523</v>
      </c>
      <c r="G27" s="10" t="str">
        <f>IF(Prospects[[#This Row],[Renewal Date]]&lt;&gt;"",TEXT(Prospects[[#This Row],[Renewal Date]],"MMM"),"")</f>
        <v>Feb</v>
      </c>
      <c r="H27" s="5" t="s">
        <v>41</v>
      </c>
      <c r="I27" s="5"/>
      <c r="J27" s="5"/>
      <c r="K27" s="5" t="s">
        <v>25</v>
      </c>
      <c r="L27" s="5" t="s">
        <v>22</v>
      </c>
      <c r="M27" s="8">
        <v>43842</v>
      </c>
      <c r="N27" s="5" t="s">
        <v>30</v>
      </c>
      <c r="O27" s="11">
        <f>IFERROR(VLOOKUP(Prospects[[#This Row],[Offer of Referral]],PotentialIncomeValue,2,0),0)</f>
        <v>0</v>
      </c>
      <c r="P27" s="5">
        <f ca="1">IF(ISBLANK(Prospects[[#This Row],[Entry Date]]),"",_xlfn.DAYS(TODAY(),Prospects[[#This Row],[Entry Date]]))</f>
        <v>60</v>
      </c>
      <c r="Q27" s="12" t="str">
        <f ca="1">IF(Prospects[[#This Row],[Days since prospect entered]]="","",IF(Prospects[[#This Row],[Days since prospect entered]]&lt;7, "Under 7 Days",IF(AND(Prospects[[#This Row],[Days since prospect entered]]&gt;=7,Prospects[[#This Row],[Days since prospect entered]]&lt;=14),"Between 7 &amp; 14 Days",IF(AND(Prospects[[#This Row],[Days since prospect entered]]&gt;14,Prospects[[#This Row],[Days since prospect entered]]&lt;=30),"Between 15 and 30","More Than 30 Days"))))</f>
        <v>More Than 30 Days</v>
      </c>
      <c r="S27" s="4">
        <f ca="1">IF(ISBLANK(Prospects[[#This Row],[Date - Work Status]]),"",_xlfn.DAYS(TODAY(),Prospects[[#This Row],[Date - Work Status]]))</f>
        <v>18</v>
      </c>
      <c r="T27" s="4" t="str">
        <f ca="1">IF(Prospects[[#This Row],[Days since prospect entered]]="","",IF(Prospects[[#This Row],[Days since prospect entered]]&lt;7, "This Week",IF(AND(Prospects[[#This Row],[Days since prospect entered]]&gt;=7,Prospects[[#This Row],[Days since prospect entered]]&lt;=14),"2 Weeks Ago",IF(AND(Prospects[[#This Row],[Days since prospect entered]]&gt;14,Prospects[[#This Row],[Days since prospect entered]]&lt;=21),"3 Weeks Ago","Over 3 Weeks"))))</f>
        <v>Over 3 Weeks</v>
      </c>
      <c r="U27" s="4" t="str">
        <f ca="1">IF(Prospects[[#This Row],[Days since last activity]]="","",IF(Prospects[[#This Row],[Days since last activity]]&lt;7, "This Week",IF(AND(Prospects[[#This Row],[Days since last activity]]&gt;=7,Prospects[[#This Row],[Days since last activity]]&lt;=14),"2 Weeks Ago",IF(AND(Prospects[[#This Row],[Days since last activity]]&gt;14,Prospects[[#This Row],[Days since last activity]]&lt;=21),"3 Weeks Ago","Over 3 Weeks"))))</f>
        <v>3 Weeks Ago</v>
      </c>
    </row>
    <row r="28" spans="1:21" x14ac:dyDescent="0.35">
      <c r="A28" s="5" t="s">
        <v>77</v>
      </c>
      <c r="B28" s="6">
        <v>43799</v>
      </c>
      <c r="C28" s="5" t="s">
        <v>24</v>
      </c>
      <c r="D28" s="7" t="s">
        <v>34</v>
      </c>
      <c r="E28" s="8">
        <v>43522</v>
      </c>
      <c r="F28" s="9">
        <v>43556</v>
      </c>
      <c r="G28" s="10" t="str">
        <f>IF(Prospects[[#This Row],[Renewal Date]]&lt;&gt;"",TEXT(Prospects[[#This Row],[Renewal Date]],"MMM"),"")</f>
        <v>Apr</v>
      </c>
      <c r="H28" s="5" t="s">
        <v>44</v>
      </c>
      <c r="I28" s="5"/>
      <c r="J28" s="5"/>
      <c r="K28" s="5" t="s">
        <v>25</v>
      </c>
      <c r="L28" s="5" t="s">
        <v>22</v>
      </c>
      <c r="M28" s="8">
        <v>43843</v>
      </c>
      <c r="N28" s="5" t="s">
        <v>23</v>
      </c>
      <c r="O28" s="11">
        <f>IFERROR(VLOOKUP(Prospects[[#This Row],[Offer of Referral]],PotentialIncomeValue,2,0),0)</f>
        <v>500</v>
      </c>
      <c r="P28" s="5">
        <f ca="1">IF(ISBLANK(Prospects[[#This Row],[Entry Date]]),"",_xlfn.DAYS(TODAY(),Prospects[[#This Row],[Entry Date]]))</f>
        <v>61</v>
      </c>
      <c r="Q28" s="12" t="str">
        <f ca="1">IF(Prospects[[#This Row],[Days since prospect entered]]="","",IF(Prospects[[#This Row],[Days since prospect entered]]&lt;7, "Under 7 Days",IF(AND(Prospects[[#This Row],[Days since prospect entered]]&gt;=7,Prospects[[#This Row],[Days since prospect entered]]&lt;=14),"Between 7 &amp; 14 Days",IF(AND(Prospects[[#This Row],[Days since prospect entered]]&gt;14,Prospects[[#This Row],[Days since prospect entered]]&lt;=30),"Between 15 and 30","More Than 30 Days"))))</f>
        <v>More Than 30 Days</v>
      </c>
      <c r="S28" s="4">
        <f ca="1">IF(ISBLANK(Prospects[[#This Row],[Date - Work Status]]),"",_xlfn.DAYS(TODAY(),Prospects[[#This Row],[Date - Work Status]]))</f>
        <v>17</v>
      </c>
      <c r="T28" s="4" t="str">
        <f ca="1">IF(Prospects[[#This Row],[Days since prospect entered]]="","",IF(Prospects[[#This Row],[Days since prospect entered]]&lt;7, "This Week",IF(AND(Prospects[[#This Row],[Days since prospect entered]]&gt;=7,Prospects[[#This Row],[Days since prospect entered]]&lt;=14),"2 Weeks Ago",IF(AND(Prospects[[#This Row],[Days since prospect entered]]&gt;14,Prospects[[#This Row],[Days since prospect entered]]&lt;=21),"3 Weeks Ago","Over 3 Weeks"))))</f>
        <v>Over 3 Weeks</v>
      </c>
      <c r="U28" s="4" t="str">
        <f ca="1">IF(Prospects[[#This Row],[Days since last activity]]="","",IF(Prospects[[#This Row],[Days since last activity]]&lt;7, "This Week",IF(AND(Prospects[[#This Row],[Days since last activity]]&gt;=7,Prospects[[#This Row],[Days since last activity]]&lt;=14),"2 Weeks Ago",IF(AND(Prospects[[#This Row],[Days since last activity]]&gt;14,Prospects[[#This Row],[Days since last activity]]&lt;=21),"3 Weeks Ago","Over 3 Weeks"))))</f>
        <v>3 Weeks Ago</v>
      </c>
    </row>
    <row r="29" spans="1:21" x14ac:dyDescent="0.35">
      <c r="A29" s="5" t="s">
        <v>78</v>
      </c>
      <c r="B29" s="6">
        <v>43798</v>
      </c>
      <c r="C29" s="5" t="s">
        <v>24</v>
      </c>
      <c r="D29" s="7" t="s">
        <v>34</v>
      </c>
      <c r="E29" s="8">
        <v>43522</v>
      </c>
      <c r="F29" s="9"/>
      <c r="G29" s="10" t="str">
        <f>IF(Prospects[[#This Row],[Renewal Date]]&lt;&gt;"",TEXT(Prospects[[#This Row],[Renewal Date]],"MMM"),"")</f>
        <v/>
      </c>
      <c r="H29" s="5"/>
      <c r="I29" s="5"/>
      <c r="J29" s="5"/>
      <c r="K29" s="5" t="s">
        <v>27</v>
      </c>
      <c r="L29" s="5" t="s">
        <v>22</v>
      </c>
      <c r="M29" s="8">
        <v>43844</v>
      </c>
      <c r="N29" s="5"/>
      <c r="O29" s="11">
        <f>IFERROR(VLOOKUP(Prospects[[#This Row],[Offer of Referral]],PotentialIncomeValue,2,0),0)</f>
        <v>0</v>
      </c>
      <c r="P29" s="5">
        <f ca="1">IF(ISBLANK(Prospects[[#This Row],[Entry Date]]),"",_xlfn.DAYS(TODAY(),Prospects[[#This Row],[Entry Date]]))</f>
        <v>62</v>
      </c>
      <c r="Q29" s="12" t="str">
        <f ca="1">IF(Prospects[[#This Row],[Days since prospect entered]]="","",IF(Prospects[[#This Row],[Days since prospect entered]]&lt;7, "Under 7 Days",IF(AND(Prospects[[#This Row],[Days since prospect entered]]&gt;=7,Prospects[[#This Row],[Days since prospect entered]]&lt;=14),"Between 7 &amp; 14 Days",IF(AND(Prospects[[#This Row],[Days since prospect entered]]&gt;14,Prospects[[#This Row],[Days since prospect entered]]&lt;=30),"Between 15 and 30","More Than 30 Days"))))</f>
        <v>More Than 30 Days</v>
      </c>
      <c r="S29" s="4">
        <f ca="1">IF(ISBLANK(Prospects[[#This Row],[Date - Work Status]]),"",_xlfn.DAYS(TODAY(),Prospects[[#This Row],[Date - Work Status]]))</f>
        <v>16</v>
      </c>
      <c r="T29" s="4" t="str">
        <f ca="1">IF(Prospects[[#This Row],[Days since prospect entered]]="","",IF(Prospects[[#This Row],[Days since prospect entered]]&lt;7, "This Week",IF(AND(Prospects[[#This Row],[Days since prospect entered]]&gt;=7,Prospects[[#This Row],[Days since prospect entered]]&lt;=14),"2 Weeks Ago",IF(AND(Prospects[[#This Row],[Days since prospect entered]]&gt;14,Prospects[[#This Row],[Days since prospect entered]]&lt;=21),"3 Weeks Ago","Over 3 Weeks"))))</f>
        <v>Over 3 Weeks</v>
      </c>
      <c r="U29" s="4" t="str">
        <f ca="1">IF(Prospects[[#This Row],[Days since last activity]]="","",IF(Prospects[[#This Row],[Days since last activity]]&lt;7, "This Week",IF(AND(Prospects[[#This Row],[Days since last activity]]&gt;=7,Prospects[[#This Row],[Days since last activity]]&lt;=14),"2 Weeks Ago",IF(AND(Prospects[[#This Row],[Days since last activity]]&gt;14,Prospects[[#This Row],[Days since last activity]]&lt;=21),"3 Weeks Ago","Over 3 Weeks"))))</f>
        <v>3 Weeks Ago</v>
      </c>
    </row>
    <row r="30" spans="1:21" x14ac:dyDescent="0.35">
      <c r="A30" s="5" t="s">
        <v>79</v>
      </c>
      <c r="B30" s="6">
        <v>43797</v>
      </c>
      <c r="C30" s="5" t="s">
        <v>24</v>
      </c>
      <c r="D30" s="7" t="s">
        <v>34</v>
      </c>
      <c r="E30" s="8">
        <v>43522</v>
      </c>
      <c r="F30" s="9"/>
      <c r="G30" s="10" t="str">
        <f>IF(Prospects[[#This Row],[Renewal Date]]&lt;&gt;"",TEXT(Prospects[[#This Row],[Renewal Date]],"MMM"),"")</f>
        <v/>
      </c>
      <c r="H30" s="5" t="s">
        <v>43</v>
      </c>
      <c r="I30" s="5"/>
      <c r="J30" s="5"/>
      <c r="K30" s="5" t="s">
        <v>27</v>
      </c>
      <c r="L30" s="5" t="s">
        <v>22</v>
      </c>
      <c r="M30" s="8">
        <v>43845</v>
      </c>
      <c r="N30" s="5" t="s">
        <v>28</v>
      </c>
      <c r="O30" s="11">
        <f>IFERROR(VLOOKUP(Prospects[[#This Row],[Offer of Referral]],PotentialIncomeValue,2,0),0)</f>
        <v>80</v>
      </c>
      <c r="P30" s="5">
        <f ca="1">IF(ISBLANK(Prospects[[#This Row],[Entry Date]]),"",_xlfn.DAYS(TODAY(),Prospects[[#This Row],[Entry Date]]))</f>
        <v>63</v>
      </c>
      <c r="Q30" s="12" t="str">
        <f ca="1">IF(Prospects[[#This Row],[Days since prospect entered]]="","",IF(Prospects[[#This Row],[Days since prospect entered]]&lt;7, "Under 7 Days",IF(AND(Prospects[[#This Row],[Days since prospect entered]]&gt;=7,Prospects[[#This Row],[Days since prospect entered]]&lt;=14),"Between 7 &amp; 14 Days",IF(AND(Prospects[[#This Row],[Days since prospect entered]]&gt;14,Prospects[[#This Row],[Days since prospect entered]]&lt;=30),"Between 15 and 30","More Than 30 Days"))))</f>
        <v>More Than 30 Days</v>
      </c>
      <c r="S30" s="4">
        <f ca="1">IF(ISBLANK(Prospects[[#This Row],[Date - Work Status]]),"",_xlfn.DAYS(TODAY(),Prospects[[#This Row],[Date - Work Status]]))</f>
        <v>15</v>
      </c>
      <c r="T30" s="4" t="str">
        <f ca="1">IF(Prospects[[#This Row],[Days since prospect entered]]="","",IF(Prospects[[#This Row],[Days since prospect entered]]&lt;7, "This Week",IF(AND(Prospects[[#This Row],[Days since prospect entered]]&gt;=7,Prospects[[#This Row],[Days since prospect entered]]&lt;=14),"2 Weeks Ago",IF(AND(Prospects[[#This Row],[Days since prospect entered]]&gt;14,Prospects[[#This Row],[Days since prospect entered]]&lt;=21),"3 Weeks Ago","Over 3 Weeks"))))</f>
        <v>Over 3 Weeks</v>
      </c>
      <c r="U30" s="4" t="str">
        <f ca="1">IF(Prospects[[#This Row],[Days since last activity]]="","",IF(Prospects[[#This Row],[Days since last activity]]&lt;7, "This Week",IF(AND(Prospects[[#This Row],[Days since last activity]]&gt;=7,Prospects[[#This Row],[Days since last activity]]&lt;=14),"2 Weeks Ago",IF(AND(Prospects[[#This Row],[Days since last activity]]&gt;14,Prospects[[#This Row],[Days since last activity]]&lt;=21),"3 Weeks Ago","Over 3 Weeks"))))</f>
        <v>3 Weeks Ago</v>
      </c>
    </row>
    <row r="31" spans="1:21" x14ac:dyDescent="0.35">
      <c r="A31" s="5" t="s">
        <v>80</v>
      </c>
      <c r="B31" s="6">
        <v>43796</v>
      </c>
      <c r="C31" s="5" t="s">
        <v>24</v>
      </c>
      <c r="D31" s="7" t="s">
        <v>34</v>
      </c>
      <c r="E31" s="8">
        <v>43522</v>
      </c>
      <c r="F31" s="9"/>
      <c r="G31" s="10" t="str">
        <f>IF(Prospects[[#This Row],[Renewal Date]]&lt;&gt;"",TEXT(Prospects[[#This Row],[Renewal Date]],"MMM"),"")</f>
        <v/>
      </c>
      <c r="H31" s="5" t="s">
        <v>41</v>
      </c>
      <c r="I31" s="5"/>
      <c r="J31" s="5"/>
      <c r="K31" s="5" t="s">
        <v>25</v>
      </c>
      <c r="L31" s="5" t="s">
        <v>22</v>
      </c>
      <c r="M31" s="8">
        <v>43846</v>
      </c>
      <c r="N31" s="5"/>
      <c r="O31" s="11">
        <f>IFERROR(VLOOKUP(Prospects[[#This Row],[Offer of Referral]],PotentialIncomeValue,2,0),0)</f>
        <v>0</v>
      </c>
      <c r="P31" s="5">
        <f ca="1">IF(ISBLANK(Prospects[[#This Row],[Entry Date]]),"",_xlfn.DAYS(TODAY(),Prospects[[#This Row],[Entry Date]]))</f>
        <v>64</v>
      </c>
      <c r="Q31" s="12" t="str">
        <f ca="1">IF(Prospects[[#This Row],[Days since prospect entered]]="","",IF(Prospects[[#This Row],[Days since prospect entered]]&lt;7, "Under 7 Days",IF(AND(Prospects[[#This Row],[Days since prospect entered]]&gt;=7,Prospects[[#This Row],[Days since prospect entered]]&lt;=14),"Between 7 &amp; 14 Days",IF(AND(Prospects[[#This Row],[Days since prospect entered]]&gt;14,Prospects[[#This Row],[Days since prospect entered]]&lt;=30),"Between 15 and 30","More Than 30 Days"))))</f>
        <v>More Than 30 Days</v>
      </c>
      <c r="S31" s="4">
        <f ca="1">IF(ISBLANK(Prospects[[#This Row],[Date - Work Status]]),"",_xlfn.DAYS(TODAY(),Prospects[[#This Row],[Date - Work Status]]))</f>
        <v>14</v>
      </c>
      <c r="T31" s="4" t="str">
        <f ca="1">IF(Prospects[[#This Row],[Days since prospect entered]]="","",IF(Prospects[[#This Row],[Days since prospect entered]]&lt;7, "This Week",IF(AND(Prospects[[#This Row],[Days since prospect entered]]&gt;=7,Prospects[[#This Row],[Days since prospect entered]]&lt;=14),"2 Weeks Ago",IF(AND(Prospects[[#This Row],[Days since prospect entered]]&gt;14,Prospects[[#This Row],[Days since prospect entered]]&lt;=21),"3 Weeks Ago","Over 3 Weeks"))))</f>
        <v>Over 3 Weeks</v>
      </c>
      <c r="U31" s="4" t="str">
        <f ca="1">IF(Prospects[[#This Row],[Days since last activity]]="","",IF(Prospects[[#This Row],[Days since last activity]]&lt;7, "This Week",IF(AND(Prospects[[#This Row],[Days since last activity]]&gt;=7,Prospects[[#This Row],[Days since last activity]]&lt;=14),"2 Weeks Ago",IF(AND(Prospects[[#This Row],[Days since last activity]]&gt;14,Prospects[[#This Row],[Days since last activity]]&lt;=21),"3 Weeks Ago","Over 3 Weeks"))))</f>
        <v>2 Weeks Ago</v>
      </c>
    </row>
    <row r="32" spans="1:21" x14ac:dyDescent="0.35">
      <c r="A32" s="5" t="s">
        <v>81</v>
      </c>
      <c r="B32" s="6">
        <v>43795</v>
      </c>
      <c r="C32" s="5" t="s">
        <v>24</v>
      </c>
      <c r="D32" s="7" t="s">
        <v>34</v>
      </c>
      <c r="E32" s="8">
        <v>43522</v>
      </c>
      <c r="F32" s="9"/>
      <c r="G32" s="10" t="str">
        <f>IF(Prospects[[#This Row],[Renewal Date]]&lt;&gt;"",TEXT(Prospects[[#This Row],[Renewal Date]],"MMM"),"")</f>
        <v/>
      </c>
      <c r="H32" s="5" t="s">
        <v>21</v>
      </c>
      <c r="I32" s="5"/>
      <c r="J32" s="5"/>
      <c r="K32" s="5" t="s">
        <v>25</v>
      </c>
      <c r="L32" s="5" t="s">
        <v>22</v>
      </c>
      <c r="M32" s="8">
        <v>43847</v>
      </c>
      <c r="N32" s="5" t="s">
        <v>26</v>
      </c>
      <c r="O32" s="11">
        <f>IFERROR(VLOOKUP(Prospects[[#This Row],[Offer of Referral]],PotentialIncomeValue,2,0),0)</f>
        <v>600</v>
      </c>
      <c r="P32" s="5">
        <f ca="1">IF(ISBLANK(Prospects[[#This Row],[Entry Date]]),"",_xlfn.DAYS(TODAY(),Prospects[[#This Row],[Entry Date]]))</f>
        <v>65</v>
      </c>
      <c r="Q32" s="12" t="str">
        <f ca="1">IF(Prospects[[#This Row],[Days since prospect entered]]="","",IF(Prospects[[#This Row],[Days since prospect entered]]&lt;7, "Under 7 Days",IF(AND(Prospects[[#This Row],[Days since prospect entered]]&gt;=7,Prospects[[#This Row],[Days since prospect entered]]&lt;=14),"Between 7 &amp; 14 Days",IF(AND(Prospects[[#This Row],[Days since prospect entered]]&gt;14,Prospects[[#This Row],[Days since prospect entered]]&lt;=30),"Between 15 and 30","More Than 30 Days"))))</f>
        <v>More Than 30 Days</v>
      </c>
      <c r="S32" s="4">
        <f ca="1">IF(ISBLANK(Prospects[[#This Row],[Date - Work Status]]),"",_xlfn.DAYS(TODAY(),Prospects[[#This Row],[Date - Work Status]]))</f>
        <v>13</v>
      </c>
      <c r="T32" s="4" t="str">
        <f ca="1">IF(Prospects[[#This Row],[Days since prospect entered]]="","",IF(Prospects[[#This Row],[Days since prospect entered]]&lt;7, "This Week",IF(AND(Prospects[[#This Row],[Days since prospect entered]]&gt;=7,Prospects[[#This Row],[Days since prospect entered]]&lt;=14),"2 Weeks Ago",IF(AND(Prospects[[#This Row],[Days since prospect entered]]&gt;14,Prospects[[#This Row],[Days since prospect entered]]&lt;=21),"3 Weeks Ago","Over 3 Weeks"))))</f>
        <v>Over 3 Weeks</v>
      </c>
      <c r="U32" s="4" t="str">
        <f ca="1">IF(Prospects[[#This Row],[Days since last activity]]="","",IF(Prospects[[#This Row],[Days since last activity]]&lt;7, "This Week",IF(AND(Prospects[[#This Row],[Days since last activity]]&gt;=7,Prospects[[#This Row],[Days since last activity]]&lt;=14),"2 Weeks Ago",IF(AND(Prospects[[#This Row],[Days since last activity]]&gt;14,Prospects[[#This Row],[Days since last activity]]&lt;=21),"3 Weeks Ago","Over 3 Weeks"))))</f>
        <v>2 Weeks Ago</v>
      </c>
    </row>
    <row r="33" spans="1:21" x14ac:dyDescent="0.35">
      <c r="A33" s="5" t="s">
        <v>82</v>
      </c>
      <c r="B33" s="6">
        <v>43794</v>
      </c>
      <c r="C33" s="5" t="s">
        <v>24</v>
      </c>
      <c r="D33" s="7" t="s">
        <v>34</v>
      </c>
      <c r="E33" s="8">
        <v>43522</v>
      </c>
      <c r="F33" s="9">
        <v>43525</v>
      </c>
      <c r="G33" s="10" t="str">
        <f>IF(Prospects[[#This Row],[Renewal Date]]&lt;&gt;"",TEXT(Prospects[[#This Row],[Renewal Date]],"MMM"),"")</f>
        <v>Mar</v>
      </c>
      <c r="H33" s="5" t="s">
        <v>45</v>
      </c>
      <c r="I33" s="5"/>
      <c r="J33" s="5"/>
      <c r="K33" s="5" t="s">
        <v>25</v>
      </c>
      <c r="L33" s="5" t="s">
        <v>22</v>
      </c>
      <c r="M33" s="8">
        <v>43848</v>
      </c>
      <c r="N33" s="5"/>
      <c r="O33" s="11">
        <f>IFERROR(VLOOKUP(Prospects[[#This Row],[Offer of Referral]],PotentialIncomeValue,2,0),0)</f>
        <v>0</v>
      </c>
      <c r="P33" s="5">
        <f ca="1">IF(ISBLANK(Prospects[[#This Row],[Entry Date]]),"",_xlfn.DAYS(TODAY(),Prospects[[#This Row],[Entry Date]]))</f>
        <v>66</v>
      </c>
      <c r="Q33" s="12" t="str">
        <f ca="1">IF(Prospects[[#This Row],[Days since prospect entered]]="","",IF(Prospects[[#This Row],[Days since prospect entered]]&lt;7, "Under 7 Days",IF(AND(Prospects[[#This Row],[Days since prospect entered]]&gt;=7,Prospects[[#This Row],[Days since prospect entered]]&lt;=14),"Between 7 &amp; 14 Days",IF(AND(Prospects[[#This Row],[Days since prospect entered]]&gt;14,Prospects[[#This Row],[Days since prospect entered]]&lt;=30),"Between 15 and 30","More Than 30 Days"))))</f>
        <v>More Than 30 Days</v>
      </c>
      <c r="S33" s="4">
        <f ca="1">IF(ISBLANK(Prospects[[#This Row],[Date - Work Status]]),"",_xlfn.DAYS(TODAY(),Prospects[[#This Row],[Date - Work Status]]))</f>
        <v>12</v>
      </c>
      <c r="T33" s="4" t="str">
        <f ca="1">IF(Prospects[[#This Row],[Days since prospect entered]]="","",IF(Prospects[[#This Row],[Days since prospect entered]]&lt;7, "This Week",IF(AND(Prospects[[#This Row],[Days since prospect entered]]&gt;=7,Prospects[[#This Row],[Days since prospect entered]]&lt;=14),"2 Weeks Ago",IF(AND(Prospects[[#This Row],[Days since prospect entered]]&gt;14,Prospects[[#This Row],[Days since prospect entered]]&lt;=21),"3 Weeks Ago","Over 3 Weeks"))))</f>
        <v>Over 3 Weeks</v>
      </c>
      <c r="U33" s="4" t="str">
        <f ca="1">IF(Prospects[[#This Row],[Days since last activity]]="","",IF(Prospects[[#This Row],[Days since last activity]]&lt;7, "This Week",IF(AND(Prospects[[#This Row],[Days since last activity]]&gt;=7,Prospects[[#This Row],[Days since last activity]]&lt;=14),"2 Weeks Ago",IF(AND(Prospects[[#This Row],[Days since last activity]]&gt;14,Prospects[[#This Row],[Days since last activity]]&lt;=21),"3 Weeks Ago","Over 3 Weeks"))))</f>
        <v>2 Weeks Ago</v>
      </c>
    </row>
    <row r="34" spans="1:21" x14ac:dyDescent="0.35">
      <c r="A34" s="5" t="s">
        <v>83</v>
      </c>
      <c r="B34" s="6">
        <v>43793</v>
      </c>
      <c r="C34" s="5" t="s">
        <v>24</v>
      </c>
      <c r="D34" s="7" t="s">
        <v>34</v>
      </c>
      <c r="E34" s="8">
        <v>43522</v>
      </c>
      <c r="F34" s="9">
        <v>43525</v>
      </c>
      <c r="G34" s="10" t="str">
        <f>IF(Prospects[[#This Row],[Renewal Date]]&lt;&gt;"",TEXT(Prospects[[#This Row],[Renewal Date]],"MMM"),"")</f>
        <v>Mar</v>
      </c>
      <c r="H34" s="5" t="s">
        <v>41</v>
      </c>
      <c r="I34" s="5"/>
      <c r="J34" s="5"/>
      <c r="K34" s="5" t="s">
        <v>25</v>
      </c>
      <c r="L34" s="5" t="s">
        <v>22</v>
      </c>
      <c r="M34" s="8">
        <v>43849</v>
      </c>
      <c r="N34" s="5"/>
      <c r="O34" s="11">
        <f>IFERROR(VLOOKUP(Prospects[[#This Row],[Offer of Referral]],PotentialIncomeValue,2,0),0)</f>
        <v>0</v>
      </c>
      <c r="P34" s="5">
        <f ca="1">IF(ISBLANK(Prospects[[#This Row],[Entry Date]]),"",_xlfn.DAYS(TODAY(),Prospects[[#This Row],[Entry Date]]))</f>
        <v>67</v>
      </c>
      <c r="Q34" s="12" t="str">
        <f ca="1">IF(Prospects[[#This Row],[Days since prospect entered]]="","",IF(Prospects[[#This Row],[Days since prospect entered]]&lt;7, "Under 7 Days",IF(AND(Prospects[[#This Row],[Days since prospect entered]]&gt;=7,Prospects[[#This Row],[Days since prospect entered]]&lt;=14),"Between 7 &amp; 14 Days",IF(AND(Prospects[[#This Row],[Days since prospect entered]]&gt;14,Prospects[[#This Row],[Days since prospect entered]]&lt;=30),"Between 15 and 30","More Than 30 Days"))))</f>
        <v>More Than 30 Days</v>
      </c>
      <c r="S34" s="4">
        <f ca="1">IF(ISBLANK(Prospects[[#This Row],[Date - Work Status]]),"",_xlfn.DAYS(TODAY(),Prospects[[#This Row],[Date - Work Status]]))</f>
        <v>11</v>
      </c>
      <c r="T34" s="4" t="str">
        <f ca="1">IF(Prospects[[#This Row],[Days since prospect entered]]="","",IF(Prospects[[#This Row],[Days since prospect entered]]&lt;7, "This Week",IF(AND(Prospects[[#This Row],[Days since prospect entered]]&gt;=7,Prospects[[#This Row],[Days since prospect entered]]&lt;=14),"2 Weeks Ago",IF(AND(Prospects[[#This Row],[Days since prospect entered]]&gt;14,Prospects[[#This Row],[Days since prospect entered]]&lt;=21),"3 Weeks Ago","Over 3 Weeks"))))</f>
        <v>Over 3 Weeks</v>
      </c>
      <c r="U34" s="4" t="str">
        <f ca="1">IF(Prospects[[#This Row],[Days since last activity]]="","",IF(Prospects[[#This Row],[Days since last activity]]&lt;7, "This Week",IF(AND(Prospects[[#This Row],[Days since last activity]]&gt;=7,Prospects[[#This Row],[Days since last activity]]&lt;=14),"2 Weeks Ago",IF(AND(Prospects[[#This Row],[Days since last activity]]&gt;14,Prospects[[#This Row],[Days since last activity]]&lt;=21),"3 Weeks Ago","Over 3 Weeks"))))</f>
        <v>2 Weeks Ago</v>
      </c>
    </row>
    <row r="35" spans="1:21" x14ac:dyDescent="0.35">
      <c r="A35" s="5" t="s">
        <v>84</v>
      </c>
      <c r="B35" s="6">
        <v>43792</v>
      </c>
      <c r="C35" s="5" t="s">
        <v>24</v>
      </c>
      <c r="D35" s="7" t="s">
        <v>34</v>
      </c>
      <c r="E35" s="8">
        <v>43523</v>
      </c>
      <c r="F35" s="9"/>
      <c r="G35" s="10" t="str">
        <f>IF(Prospects[[#This Row],[Renewal Date]]&lt;&gt;"",TEXT(Prospects[[#This Row],[Renewal Date]],"MMM"),"")</f>
        <v/>
      </c>
      <c r="H35" s="5"/>
      <c r="I35" s="5"/>
      <c r="J35" s="5"/>
      <c r="K35" s="5" t="s">
        <v>25</v>
      </c>
      <c r="L35" s="5" t="s">
        <v>22</v>
      </c>
      <c r="M35" s="8">
        <v>43850</v>
      </c>
      <c r="N35" s="5" t="s">
        <v>30</v>
      </c>
      <c r="O35" s="11">
        <f>IFERROR(VLOOKUP(Prospects[[#This Row],[Offer of Referral]],PotentialIncomeValue,2,0),0)</f>
        <v>0</v>
      </c>
      <c r="P35" s="5">
        <f ca="1">IF(ISBLANK(Prospects[[#This Row],[Entry Date]]),"",_xlfn.DAYS(TODAY(),Prospects[[#This Row],[Entry Date]]))</f>
        <v>68</v>
      </c>
      <c r="Q35" s="12" t="str">
        <f ca="1">IF(Prospects[[#This Row],[Days since prospect entered]]="","",IF(Prospects[[#This Row],[Days since prospect entered]]&lt;7, "Under 7 Days",IF(AND(Prospects[[#This Row],[Days since prospect entered]]&gt;=7,Prospects[[#This Row],[Days since prospect entered]]&lt;=14),"Between 7 &amp; 14 Days",IF(AND(Prospects[[#This Row],[Days since prospect entered]]&gt;14,Prospects[[#This Row],[Days since prospect entered]]&lt;=30),"Between 15 and 30","More Than 30 Days"))))</f>
        <v>More Than 30 Days</v>
      </c>
      <c r="S35" s="4">
        <f ca="1">IF(ISBLANK(Prospects[[#This Row],[Date - Work Status]]),"",_xlfn.DAYS(TODAY(),Prospects[[#This Row],[Date - Work Status]]))</f>
        <v>10</v>
      </c>
      <c r="T35" s="4" t="str">
        <f ca="1">IF(Prospects[[#This Row],[Days since prospect entered]]="","",IF(Prospects[[#This Row],[Days since prospect entered]]&lt;7, "This Week",IF(AND(Prospects[[#This Row],[Days since prospect entered]]&gt;=7,Prospects[[#This Row],[Days since prospect entered]]&lt;=14),"2 Weeks Ago",IF(AND(Prospects[[#This Row],[Days since prospect entered]]&gt;14,Prospects[[#This Row],[Days since prospect entered]]&lt;=21),"3 Weeks Ago","Over 3 Weeks"))))</f>
        <v>Over 3 Weeks</v>
      </c>
      <c r="U35" s="4" t="str">
        <f ca="1">IF(Prospects[[#This Row],[Days since last activity]]="","",IF(Prospects[[#This Row],[Days since last activity]]&lt;7, "This Week",IF(AND(Prospects[[#This Row],[Days since last activity]]&gt;=7,Prospects[[#This Row],[Days since last activity]]&lt;=14),"2 Weeks Ago",IF(AND(Prospects[[#This Row],[Days since last activity]]&gt;14,Prospects[[#This Row],[Days since last activity]]&lt;=21),"3 Weeks Ago","Over 3 Weeks"))))</f>
        <v>2 Weeks Ago</v>
      </c>
    </row>
    <row r="36" spans="1:21" x14ac:dyDescent="0.35">
      <c r="A36" s="5" t="s">
        <v>85</v>
      </c>
      <c r="B36" s="6">
        <v>43791</v>
      </c>
      <c r="C36" s="5" t="s">
        <v>24</v>
      </c>
      <c r="D36" s="7" t="s">
        <v>34</v>
      </c>
      <c r="E36" s="8">
        <v>43159</v>
      </c>
      <c r="F36" s="9">
        <v>43709</v>
      </c>
      <c r="G36" s="10" t="str">
        <f>IF(Prospects[[#This Row],[Renewal Date]]&lt;&gt;"",TEXT(Prospects[[#This Row],[Renewal Date]],"MMM"),"")</f>
        <v>Sep</v>
      </c>
      <c r="H36" s="5" t="s">
        <v>42</v>
      </c>
      <c r="I36" s="5"/>
      <c r="J36" s="5"/>
      <c r="K36" s="5" t="s">
        <v>25</v>
      </c>
      <c r="L36" s="5" t="s">
        <v>22</v>
      </c>
      <c r="M36" s="8">
        <v>43851</v>
      </c>
      <c r="N36" s="5"/>
      <c r="O36" s="11">
        <f>IFERROR(VLOOKUP(Prospects[[#This Row],[Offer of Referral]],PotentialIncomeValue,2,0),0)</f>
        <v>0</v>
      </c>
      <c r="P36" s="5">
        <f ca="1">IF(ISBLANK(Prospects[[#This Row],[Entry Date]]),"",_xlfn.DAYS(TODAY(),Prospects[[#This Row],[Entry Date]]))</f>
        <v>69</v>
      </c>
      <c r="Q36" s="12" t="str">
        <f ca="1">IF(Prospects[[#This Row],[Days since prospect entered]]="","",IF(Prospects[[#This Row],[Days since prospect entered]]&lt;7, "Under 7 Days",IF(AND(Prospects[[#This Row],[Days since prospect entered]]&gt;=7,Prospects[[#This Row],[Days since prospect entered]]&lt;=14),"Between 7 &amp; 14 Days",IF(AND(Prospects[[#This Row],[Days since prospect entered]]&gt;14,Prospects[[#This Row],[Days since prospect entered]]&lt;=30),"Between 15 and 30","More Than 30 Days"))))</f>
        <v>More Than 30 Days</v>
      </c>
      <c r="S36" s="4">
        <f ca="1">IF(ISBLANK(Prospects[[#This Row],[Date - Work Status]]),"",_xlfn.DAYS(TODAY(),Prospects[[#This Row],[Date - Work Status]]))</f>
        <v>9</v>
      </c>
      <c r="T36" s="4" t="str">
        <f ca="1">IF(Prospects[[#This Row],[Days since prospect entered]]="","",IF(Prospects[[#This Row],[Days since prospect entered]]&lt;7, "This Week",IF(AND(Prospects[[#This Row],[Days since prospect entered]]&gt;=7,Prospects[[#This Row],[Days since prospect entered]]&lt;=14),"2 Weeks Ago",IF(AND(Prospects[[#This Row],[Days since prospect entered]]&gt;14,Prospects[[#This Row],[Days since prospect entered]]&lt;=21),"3 Weeks Ago","Over 3 Weeks"))))</f>
        <v>Over 3 Weeks</v>
      </c>
      <c r="U36" s="4" t="str">
        <f ca="1">IF(Prospects[[#This Row],[Days since last activity]]="","",IF(Prospects[[#This Row],[Days since last activity]]&lt;7, "This Week",IF(AND(Prospects[[#This Row],[Days since last activity]]&gt;=7,Prospects[[#This Row],[Days since last activity]]&lt;=14),"2 Weeks Ago",IF(AND(Prospects[[#This Row],[Days since last activity]]&gt;14,Prospects[[#This Row],[Days since last activity]]&lt;=21),"3 Weeks Ago","Over 3 Weeks"))))</f>
        <v>2 Weeks Ago</v>
      </c>
    </row>
    <row r="37" spans="1:21" x14ac:dyDescent="0.35">
      <c r="A37" s="5" t="s">
        <v>86</v>
      </c>
      <c r="B37" s="6">
        <v>43584</v>
      </c>
      <c r="C37" s="5" t="s">
        <v>33</v>
      </c>
      <c r="D37" s="7" t="s">
        <v>34</v>
      </c>
      <c r="E37" s="8">
        <v>43814</v>
      </c>
      <c r="F37" s="9">
        <v>43814</v>
      </c>
      <c r="G37" s="10" t="str">
        <f>IF(Prospects[[#This Row],[Renewal Date]]&lt;&gt;"",TEXT(Prospects[[#This Row],[Renewal Date]],"MMM"),"")</f>
        <v>Dec</v>
      </c>
      <c r="H37" s="5" t="s">
        <v>40</v>
      </c>
      <c r="I37" s="5"/>
      <c r="J37" s="5"/>
      <c r="K37" s="5" t="s">
        <v>25</v>
      </c>
      <c r="L37" s="5" t="s">
        <v>29</v>
      </c>
      <c r="M37" s="8">
        <v>43858</v>
      </c>
      <c r="N37" s="5" t="s">
        <v>49</v>
      </c>
      <c r="O37" s="11">
        <f>IFERROR(VLOOKUP(Prospects[[#This Row],[Offer of Referral]],PotentialIncomeValue,2,0),0)</f>
        <v>350</v>
      </c>
      <c r="P37" s="5">
        <f ca="1">IF(ISBLANK(Prospects[[#This Row],[Entry Date]]),"",_xlfn.DAYS(TODAY(),Prospects[[#This Row],[Entry Date]]))</f>
        <v>276</v>
      </c>
      <c r="Q37" s="12" t="str">
        <f ca="1">IF(Prospects[[#This Row],[Days since prospect entered]]="","",IF(Prospects[[#This Row],[Days since prospect entered]]&lt;7, "Under 7 Days",IF(AND(Prospects[[#This Row],[Days since prospect entered]]&gt;=7,Prospects[[#This Row],[Days since prospect entered]]&lt;=14),"Between 7 &amp; 14 Days",IF(AND(Prospects[[#This Row],[Days since prospect entered]]&gt;14,Prospects[[#This Row],[Days since prospect entered]]&lt;=30),"Between 15 and 30","More Than 30 Days"))))</f>
        <v>More Than 30 Days</v>
      </c>
      <c r="S37" s="4">
        <f ca="1">IF(ISBLANK(Prospects[[#This Row],[Date - Work Status]]),"",_xlfn.DAYS(TODAY(),Prospects[[#This Row],[Date - Work Status]]))</f>
        <v>2</v>
      </c>
      <c r="T37" s="4" t="str">
        <f ca="1">IF(Prospects[[#This Row],[Days since prospect entered]]="","",IF(Prospects[[#This Row],[Days since prospect entered]]&lt;7, "This Week",IF(AND(Prospects[[#This Row],[Days since prospect entered]]&gt;=7,Prospects[[#This Row],[Days since prospect entered]]&lt;=14),"2 Weeks Ago",IF(AND(Prospects[[#This Row],[Days since prospect entered]]&gt;14,Prospects[[#This Row],[Days since prospect entered]]&lt;=21),"3 Weeks Ago","Over 3 Weeks"))))</f>
        <v>Over 3 Weeks</v>
      </c>
      <c r="U37" s="4" t="str">
        <f ca="1">IF(Prospects[[#This Row],[Days since last activity]]="","",IF(Prospects[[#This Row],[Days since last activity]]&lt;7, "This Week",IF(AND(Prospects[[#This Row],[Days since last activity]]&gt;=7,Prospects[[#This Row],[Days since last activity]]&lt;=14),"2 Weeks Ago",IF(AND(Prospects[[#This Row],[Days since last activity]]&gt;14,Prospects[[#This Row],[Days since last activity]]&lt;=21),"3 Weeks Ago","Over 3 Weeks"))))</f>
        <v>This Week</v>
      </c>
    </row>
    <row r="38" spans="1:21" x14ac:dyDescent="0.35">
      <c r="A38" s="5" t="s">
        <v>87</v>
      </c>
      <c r="B38" s="6">
        <v>43583</v>
      </c>
      <c r="C38" s="5" t="s">
        <v>38</v>
      </c>
      <c r="D38" s="7" t="s">
        <v>34</v>
      </c>
      <c r="E38" s="8">
        <v>43830</v>
      </c>
      <c r="F38" s="9">
        <v>43852</v>
      </c>
      <c r="G38" s="10" t="str">
        <f>IF(Prospects[[#This Row],[Renewal Date]]&lt;&gt;"",TEXT(Prospects[[#This Row],[Renewal Date]],"MMM"),"")</f>
        <v>Jan</v>
      </c>
      <c r="H38" s="5" t="s">
        <v>41</v>
      </c>
      <c r="I38" s="5" t="s">
        <v>48</v>
      </c>
      <c r="J38" s="5"/>
      <c r="K38" s="5" t="s">
        <v>46</v>
      </c>
      <c r="L38" s="5" t="s">
        <v>50</v>
      </c>
      <c r="M38" s="8">
        <v>43859</v>
      </c>
      <c r="N38" s="5" t="s">
        <v>47</v>
      </c>
      <c r="O38" s="11">
        <f>IFERROR(VLOOKUP(Prospects[[#This Row],[Offer of Referral]],PotentialIncomeValue,2,0),0)</f>
        <v>0</v>
      </c>
      <c r="P38" s="5">
        <f ca="1">IF(ISBLANK(Prospects[[#This Row],[Entry Date]]),"",_xlfn.DAYS(TODAY(),Prospects[[#This Row],[Entry Date]]))</f>
        <v>277</v>
      </c>
      <c r="Q38" s="12" t="str">
        <f ca="1">IF(Prospects[[#This Row],[Days since prospect entered]]="","",IF(Prospects[[#This Row],[Days since prospect entered]]&lt;7, "Under 7 Days",IF(AND(Prospects[[#This Row],[Days since prospect entered]]&gt;=7,Prospects[[#This Row],[Days since prospect entered]]&lt;=14),"Between 7 &amp; 14 Days",IF(AND(Prospects[[#This Row],[Days since prospect entered]]&gt;14,Prospects[[#This Row],[Days since prospect entered]]&lt;=30),"Between 15 and 30","More Than 30 Days"))))</f>
        <v>More Than 30 Days</v>
      </c>
      <c r="S38" s="4">
        <f ca="1">IF(ISBLANK(Prospects[[#This Row],[Date - Work Status]]),"",_xlfn.DAYS(TODAY(),Prospects[[#This Row],[Date - Work Status]]))</f>
        <v>1</v>
      </c>
      <c r="T38" s="4" t="str">
        <f ca="1">IF(Prospects[[#This Row],[Days since prospect entered]]="","",IF(Prospects[[#This Row],[Days since prospect entered]]&lt;7, "This Week",IF(AND(Prospects[[#This Row],[Days since prospect entered]]&gt;=7,Prospects[[#This Row],[Days since prospect entered]]&lt;=14),"2 Weeks Ago",IF(AND(Prospects[[#This Row],[Days since prospect entered]]&gt;14,Prospects[[#This Row],[Days since prospect entered]]&lt;=21),"3 Weeks Ago","Over 3 Weeks"))))</f>
        <v>Over 3 Weeks</v>
      </c>
      <c r="U38" s="4" t="str">
        <f ca="1">IF(Prospects[[#This Row],[Days since last activity]]="","",IF(Prospects[[#This Row],[Days since last activity]]&lt;7, "This Week",IF(AND(Prospects[[#This Row],[Days since last activity]]&gt;=7,Prospects[[#This Row],[Days since last activity]]&lt;=14),"2 Weeks Ago",IF(AND(Prospects[[#This Row],[Days since last activity]]&gt;14,Prospects[[#This Row],[Days since last activity]]&lt;=21),"3 Weeks Ago","Over 3 Weeks"))))</f>
        <v>This Week</v>
      </c>
    </row>
    <row r="1048185" spans="13:13" x14ac:dyDescent="0.35">
      <c r="M1048185" s="13"/>
    </row>
    <row r="1048214" spans="13:13" x14ac:dyDescent="0.35">
      <c r="M1048214" s="13"/>
    </row>
    <row r="1048220" spans="13:13" x14ac:dyDescent="0.35">
      <c r="M1048220" s="13"/>
    </row>
  </sheetData>
  <sheetProtection formatCells="0" formatColumns="0" formatRows="0" insertColumns="0" insertRows="0" insertHyperlinks="0" deleteColumns="0" deleteRows="0" sort="0" autoFilter="0" pivotTables="0"/>
  <phoneticPr fontId="7" type="noConversion"/>
  <conditionalFormatting sqref="I2:I38">
    <cfRule type="expression" dxfId="3" priority="4">
      <formula>AND(($A2)&lt;&gt;"",($I2)="")</formula>
    </cfRule>
  </conditionalFormatting>
  <conditionalFormatting sqref="K2:K38">
    <cfRule type="expression" dxfId="2" priority="3">
      <formula>AND(($A2)&lt;&gt;"",($K2)="")</formula>
    </cfRule>
  </conditionalFormatting>
  <conditionalFormatting sqref="L2:L38">
    <cfRule type="expression" dxfId="1" priority="2">
      <formula>AND(($A2)&lt;&gt;"",($D2+$L2)="")</formula>
    </cfRule>
  </conditionalFormatting>
  <conditionalFormatting sqref="H2:H9689">
    <cfRule type="expression" dxfId="0" priority="1">
      <formula>AND(($A2)&lt;&gt;"",($I2=""))</formula>
    </cfRule>
  </conditionalFormatting>
  <dataValidations count="14">
    <dataValidation type="list" allowBlank="1" showInputMessage="1" showErrorMessage="1" sqref="I1:I1048576" xr:uid="{43637BB4-9F24-48E3-85B0-97CC9E3E6D2F}">
      <formula1>INDIRECT("source")</formula1>
    </dataValidation>
    <dataValidation type="list" allowBlank="1" showInputMessage="1" showErrorMessage="1" errorTitle="InCorrect" error="Please enter a Work Status from the Drop Down list provided." sqref="L1" xr:uid="{B754E443-82FB-49EE-9637-5BC2E5FC6D55}">
      <formula1>INDIRECT("StatusWork")</formula1>
    </dataValidation>
    <dataValidation type="list" allowBlank="1" showInputMessage="1" showErrorMessage="1" errorTitle="InCorrect" error="Please enter a Policy Status from the Drop Down list provided." sqref="Q39:Q1048576 N2:N1048576" xr:uid="{F1626A3C-866A-42DE-85CA-CBF51DADF315}">
      <formula1>INDIRECT("ReferralOffered")</formula1>
    </dataValidation>
    <dataValidation type="list" allowBlank="1" showInputMessage="1" showErrorMessage="1" errorTitle="InCorrect" error="Please enter a Provider from the Drop Down list provided." sqref="H1:H1048576" xr:uid="{2D5619B3-4700-45F9-A4A8-1D47155331C5}">
      <formula1>INDIRECT("Providers")</formula1>
    </dataValidation>
    <dataValidation type="custom" allowBlank="1" showInputMessage="1" showErrorMessage="1" errorTitle="Do not Enter Data " error="FORMULA used to display Data.  Press CANCEL to continue !" sqref="O1:O38 G1:G1048576" xr:uid="{81389000-0E3B-4A6B-A48F-216441FAAF86}">
      <formula1>" "</formula1>
    </dataValidation>
    <dataValidation type="custom" allowBlank="1" showInputMessage="1" showErrorMessage="1" errorTitle="Comments Only" error="Hover over purple icon on top right of cell to enter comment.  If there is NO Purple comment indicator,  right click on cell, select New Comment" sqref="R2:R9684" xr:uid="{52C7C5DF-A259-41E5-AD60-4C7F898B7010}">
      <formula1>""""""</formula1>
    </dataValidation>
    <dataValidation allowBlank="1" showInputMessage="1" showErrorMessage="1" errorTitle="Do not Enter Data " error="FORMULA used to display Data.  Press CANCEL to continue !" sqref="B1:B1048576" xr:uid="{34B18992-4182-4368-9F62-FE2F2437C061}"/>
    <dataValidation errorStyle="information" allowBlank="1" showInputMessage="1" showErrorMessage="1" errorTitle="InCorrect" error="Not on drop down. Decision made to enter another value_x000a_" sqref="J1:J1048576" xr:uid="{8457C7E2-CBCE-40FD-8A9F-4A6E713DE031}"/>
    <dataValidation type="list" allowBlank="1" showInputMessage="1" showErrorMessage="1" sqref="L2:L1048576" xr:uid="{1733226F-2593-4162-AF80-D149495E0BE0}">
      <formula1>INDIRECT("StatusWork")</formula1>
    </dataValidation>
    <dataValidation type="date" operator="greaterThan" allowBlank="1" showInputMessage="1" showErrorMessage="1" errorTitle="Incorrect Date" error="Date Must be in the Future" sqref="F1:F1048576" xr:uid="{C3039912-623A-48D9-96C3-F6C24ADF138D}">
      <formula1>42005</formula1>
    </dataValidation>
    <dataValidation type="date" operator="greaterThan" allowBlank="1" showInputMessage="1" showErrorMessage="1" sqref="E1:E1048576" xr:uid="{67F4EB67-8CF3-4815-B2CF-CF55A98248AF}">
      <formula1>40179</formula1>
    </dataValidation>
    <dataValidation type="list" allowBlank="1" showInputMessage="1" showErrorMessage="1" errorTitle="InCorrect" error="Please enter a Policy Status from the Drop Down list provided." sqref="C1:C1048576" xr:uid="{1ED6B01D-6AF4-4ECE-8C62-4AD062ACD69F}">
      <formula1>INDIRECT("StatusPolicy")</formula1>
    </dataValidation>
    <dataValidation type="list" allowBlank="1" showInputMessage="1" showErrorMessage="1" errorTitle="InCorrect" error="Please enter a Staff Name from the Drop Down list provided." sqref="D1:D1048576" xr:uid="{B6F06F1F-83E6-4627-8E8E-663D4A5F05F8}">
      <formula1>INDIRECT("NamesStaff")</formula1>
    </dataValidation>
    <dataValidation type="list" allowBlank="1" showInputMessage="1" showErrorMessage="1" errorTitle="InCorrect" error="Please enter a Business Type from the Drop Down list provided." sqref="K1:K1048576" xr:uid="{8D18B0E9-B11B-45D2-9B04-C9EA7FC70CA6}">
      <formula1>INDIRECT("TypeBusiness")</formula1>
    </dataValidation>
  </dataValidations>
  <printOptions headings="1" gridLines="1"/>
  <pageMargins left="0.7" right="0.7" top="0.75" bottom="0.75" header="0.3" footer="0.3"/>
  <pageSetup paperSize="9" orientation="portrait" r:id="rId1"/>
  <legacy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Prospects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eithne dolan</dc:creator>
  <cp:lastModifiedBy>eithne dolan</cp:lastModifiedBy>
  <dcterms:created xsi:type="dcterms:W3CDTF">2020-01-30T14:38:44Z</dcterms:created>
  <dcterms:modified xsi:type="dcterms:W3CDTF">2020-01-30T14:41:04Z</dcterms:modified>
</cp:coreProperties>
</file>