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 codeName="{2109D909-C6D8-E34B-4C66-09127ED2DC46}"/>
  <workbookPr codeName="ThisWorkbook"/>
  <mc:AlternateContent xmlns:mc="http://schemas.openxmlformats.org/markup-compatibility/2006">
    <mc:Choice Requires="x15">
      <x15ac:absPath xmlns:x15ac="http://schemas.microsoft.com/office/spreadsheetml/2010/11/ac" url="G:\Desktop\current\"/>
    </mc:Choice>
  </mc:AlternateContent>
  <xr:revisionPtr revIDLastSave="0" documentId="13_ncr:1_{CA09A589-6202-43AE-A67C-75ED89BE3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cedata" sheetId="61" r:id="rId1"/>
    <sheet name="Racescrape" sheetId="3" r:id="rId2"/>
    <sheet name="Sheet1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8" i="61" l="1"/>
  <c r="R169" i="61"/>
  <c r="R170" i="61"/>
  <c r="R171" i="61"/>
  <c r="R172" i="61"/>
  <c r="R173" i="61"/>
  <c r="R174" i="61"/>
  <c r="R175" i="61"/>
  <c r="R176" i="61"/>
  <c r="R177" i="61"/>
  <c r="R178" i="61"/>
  <c r="R179" i="61"/>
  <c r="R180" i="61"/>
  <c r="R181" i="61"/>
  <c r="R182" i="61"/>
  <c r="R183" i="61"/>
  <c r="R184" i="61"/>
  <c r="R185" i="61"/>
  <c r="R186" i="61"/>
  <c r="R187" i="61"/>
  <c r="R188" i="61"/>
  <c r="R189" i="61"/>
  <c r="P168" i="61"/>
  <c r="P169" i="61"/>
  <c r="P170" i="61"/>
  <c r="P171" i="61"/>
  <c r="P172" i="61"/>
  <c r="P173" i="61"/>
  <c r="P174" i="61"/>
  <c r="P175" i="61"/>
  <c r="P176" i="61"/>
  <c r="P177" i="61"/>
  <c r="P178" i="61"/>
  <c r="P179" i="61"/>
  <c r="P180" i="61"/>
  <c r="P181" i="61"/>
  <c r="P182" i="61"/>
  <c r="P183" i="61"/>
  <c r="P184" i="61"/>
  <c r="P185" i="61"/>
  <c r="P186" i="61"/>
  <c r="P187" i="61"/>
  <c r="P188" i="61"/>
  <c r="P189" i="61"/>
  <c r="N168" i="61"/>
  <c r="N169" i="61"/>
  <c r="N170" i="61"/>
  <c r="N171" i="61"/>
  <c r="N172" i="61"/>
  <c r="N173" i="61"/>
  <c r="N174" i="61"/>
  <c r="N175" i="61"/>
  <c r="N176" i="61"/>
  <c r="N177" i="61"/>
  <c r="N178" i="61"/>
  <c r="N179" i="61"/>
  <c r="N180" i="61"/>
  <c r="N181" i="61"/>
  <c r="N182" i="61"/>
  <c r="N183" i="61"/>
  <c r="N184" i="61"/>
  <c r="N185" i="61"/>
  <c r="N186" i="61"/>
  <c r="N187" i="61"/>
  <c r="N188" i="61"/>
  <c r="N189" i="61"/>
  <c r="L168" i="61"/>
  <c r="L169" i="61"/>
  <c r="L170" i="61"/>
  <c r="L171" i="61"/>
  <c r="L172" i="61"/>
  <c r="L173" i="61"/>
  <c r="L174" i="61"/>
  <c r="L175" i="61"/>
  <c r="L176" i="61"/>
  <c r="L177" i="61"/>
  <c r="L178" i="61"/>
  <c r="L179" i="61"/>
  <c r="L180" i="61"/>
  <c r="L181" i="61"/>
  <c r="L182" i="61"/>
  <c r="L183" i="61"/>
  <c r="L184" i="61"/>
  <c r="L185" i="61"/>
  <c r="L186" i="61"/>
  <c r="L187" i="61"/>
  <c r="L188" i="61"/>
  <c r="L189" i="61"/>
  <c r="I177" i="61"/>
  <c r="I178" i="61"/>
  <c r="I179" i="61"/>
  <c r="I180" i="61"/>
  <c r="I181" i="61"/>
  <c r="I182" i="61"/>
  <c r="I183" i="61"/>
  <c r="I184" i="61"/>
  <c r="I185" i="61"/>
  <c r="I186" i="61"/>
  <c r="I187" i="61"/>
  <c r="I188" i="61"/>
  <c r="I189" i="61"/>
  <c r="R141" i="61"/>
  <c r="R142" i="61"/>
  <c r="R143" i="61"/>
  <c r="R144" i="61"/>
  <c r="R145" i="61"/>
  <c r="R146" i="61"/>
  <c r="R147" i="61"/>
  <c r="R148" i="61"/>
  <c r="R149" i="61"/>
  <c r="R150" i="61"/>
  <c r="R151" i="61"/>
  <c r="R152" i="61"/>
  <c r="R153" i="61"/>
  <c r="R154" i="61"/>
  <c r="R155" i="61"/>
  <c r="R156" i="61"/>
  <c r="R157" i="61"/>
  <c r="R158" i="61"/>
  <c r="R159" i="61"/>
  <c r="R160" i="61"/>
  <c r="R161" i="61"/>
  <c r="R162" i="61"/>
  <c r="P141" i="61"/>
  <c r="P142" i="61"/>
  <c r="P143" i="61"/>
  <c r="P144" i="61"/>
  <c r="P145" i="61"/>
  <c r="P146" i="61"/>
  <c r="P147" i="61"/>
  <c r="P148" i="61"/>
  <c r="P149" i="61"/>
  <c r="P150" i="61"/>
  <c r="P151" i="61"/>
  <c r="P152" i="61"/>
  <c r="P153" i="61"/>
  <c r="P154" i="61"/>
  <c r="P155" i="61"/>
  <c r="P156" i="61"/>
  <c r="P157" i="61"/>
  <c r="P158" i="61"/>
  <c r="P159" i="61"/>
  <c r="P160" i="61"/>
  <c r="P161" i="61"/>
  <c r="P162" i="61"/>
  <c r="N141" i="61"/>
  <c r="N142" i="61"/>
  <c r="N143" i="61"/>
  <c r="N144" i="61"/>
  <c r="N145" i="61"/>
  <c r="N146" i="61"/>
  <c r="N147" i="61"/>
  <c r="N148" i="61"/>
  <c r="N149" i="61"/>
  <c r="N150" i="61"/>
  <c r="N151" i="61"/>
  <c r="N152" i="61"/>
  <c r="N153" i="61"/>
  <c r="N154" i="61"/>
  <c r="N155" i="61"/>
  <c r="N156" i="61"/>
  <c r="N157" i="61"/>
  <c r="N158" i="61"/>
  <c r="N159" i="61"/>
  <c r="N160" i="61"/>
  <c r="N161" i="61"/>
  <c r="N162" i="61"/>
  <c r="L141" i="61"/>
  <c r="L142" i="61"/>
  <c r="L143" i="61"/>
  <c r="L144" i="61"/>
  <c r="L145" i="61"/>
  <c r="L146" i="61"/>
  <c r="L147" i="61"/>
  <c r="L148" i="61"/>
  <c r="L149" i="61"/>
  <c r="L150" i="61"/>
  <c r="L151" i="61"/>
  <c r="L152" i="61"/>
  <c r="L153" i="61"/>
  <c r="L154" i="61"/>
  <c r="L155" i="61"/>
  <c r="L156" i="61"/>
  <c r="L157" i="61"/>
  <c r="L158" i="61"/>
  <c r="L159" i="61"/>
  <c r="L160" i="61"/>
  <c r="L161" i="61"/>
  <c r="L162" i="61"/>
  <c r="I152" i="61"/>
  <c r="I153" i="61"/>
  <c r="I154" i="61"/>
  <c r="I155" i="61"/>
  <c r="I156" i="61"/>
  <c r="I157" i="61"/>
  <c r="I158" i="61"/>
  <c r="I159" i="61"/>
  <c r="I160" i="61"/>
  <c r="I161" i="61"/>
  <c r="I162" i="61"/>
  <c r="R114" i="61"/>
  <c r="R115" i="61"/>
  <c r="R116" i="61"/>
  <c r="R117" i="61"/>
  <c r="R118" i="61"/>
  <c r="R119" i="61"/>
  <c r="R120" i="61"/>
  <c r="R121" i="61"/>
  <c r="R122" i="61"/>
  <c r="R123" i="61"/>
  <c r="R124" i="61"/>
  <c r="R125" i="61"/>
  <c r="R126" i="61"/>
  <c r="R127" i="61"/>
  <c r="R128" i="61"/>
  <c r="R129" i="61"/>
  <c r="R130" i="61"/>
  <c r="R131" i="61"/>
  <c r="R132" i="61"/>
  <c r="R133" i="61"/>
  <c r="R134" i="61"/>
  <c r="R135" i="61"/>
  <c r="P114" i="61"/>
  <c r="P115" i="61"/>
  <c r="P116" i="61"/>
  <c r="P117" i="61"/>
  <c r="P118" i="61"/>
  <c r="P119" i="61"/>
  <c r="P120" i="61"/>
  <c r="P121" i="61"/>
  <c r="P122" i="61"/>
  <c r="P123" i="61"/>
  <c r="P124" i="61"/>
  <c r="P125" i="61"/>
  <c r="P126" i="61"/>
  <c r="P127" i="61"/>
  <c r="P128" i="61"/>
  <c r="P129" i="61"/>
  <c r="P130" i="61"/>
  <c r="P131" i="61"/>
  <c r="P132" i="61"/>
  <c r="P133" i="61"/>
  <c r="P134" i="61"/>
  <c r="P135" i="61"/>
  <c r="N114" i="61"/>
  <c r="N115" i="61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L114" i="61"/>
  <c r="L115" i="61"/>
  <c r="L116" i="61"/>
  <c r="L117" i="61"/>
  <c r="L118" i="61"/>
  <c r="L119" i="61"/>
  <c r="L120" i="61"/>
  <c r="L121" i="61"/>
  <c r="L122" i="61"/>
  <c r="L123" i="61"/>
  <c r="L124" i="61"/>
  <c r="L125" i="61"/>
  <c r="L126" i="61"/>
  <c r="L127" i="61"/>
  <c r="L128" i="61"/>
  <c r="L129" i="61"/>
  <c r="L130" i="61"/>
  <c r="L131" i="61"/>
  <c r="L132" i="61"/>
  <c r="L133" i="61"/>
  <c r="L134" i="61"/>
  <c r="L135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R87" i="61"/>
  <c r="R88" i="61"/>
  <c r="R89" i="61"/>
  <c r="R90" i="61"/>
  <c r="R91" i="61"/>
  <c r="R92" i="61"/>
  <c r="R93" i="61"/>
  <c r="R94" i="61"/>
  <c r="R95" i="61"/>
  <c r="R96" i="61"/>
  <c r="R97" i="61"/>
  <c r="R98" i="61"/>
  <c r="R99" i="61"/>
  <c r="R100" i="61"/>
  <c r="R101" i="61"/>
  <c r="R102" i="61"/>
  <c r="R103" i="61"/>
  <c r="R104" i="61"/>
  <c r="R105" i="61"/>
  <c r="R106" i="61"/>
  <c r="R107" i="61"/>
  <c r="R108" i="61"/>
  <c r="P87" i="61"/>
  <c r="P88" i="61"/>
  <c r="P89" i="61"/>
  <c r="P90" i="61"/>
  <c r="P91" i="61"/>
  <c r="P92" i="61"/>
  <c r="P93" i="61"/>
  <c r="P94" i="61"/>
  <c r="P95" i="61"/>
  <c r="P96" i="61"/>
  <c r="P97" i="61"/>
  <c r="P98" i="61"/>
  <c r="P99" i="61"/>
  <c r="P100" i="61"/>
  <c r="P101" i="61"/>
  <c r="P102" i="61"/>
  <c r="P103" i="61"/>
  <c r="P104" i="61"/>
  <c r="P105" i="61"/>
  <c r="P106" i="61"/>
  <c r="P107" i="61"/>
  <c r="P108" i="61"/>
  <c r="N87" i="61"/>
  <c r="N88" i="61"/>
  <c r="N89" i="61"/>
  <c r="N90" i="61"/>
  <c r="N91" i="61"/>
  <c r="N92" i="61"/>
  <c r="N93" i="61"/>
  <c r="N94" i="61"/>
  <c r="N95" i="61"/>
  <c r="N96" i="61"/>
  <c r="N97" i="61"/>
  <c r="N98" i="61"/>
  <c r="N99" i="61"/>
  <c r="N100" i="61"/>
  <c r="N101" i="61"/>
  <c r="N102" i="61"/>
  <c r="N103" i="61"/>
  <c r="N104" i="61"/>
  <c r="N105" i="61"/>
  <c r="N106" i="61"/>
  <c r="N107" i="61"/>
  <c r="N108" i="61"/>
  <c r="L87" i="61"/>
  <c r="L88" i="61"/>
  <c r="L89" i="61"/>
  <c r="L90" i="61"/>
  <c r="L91" i="61"/>
  <c r="L92" i="61"/>
  <c r="L93" i="61"/>
  <c r="L94" i="61"/>
  <c r="L95" i="61"/>
  <c r="L96" i="61"/>
  <c r="L97" i="61"/>
  <c r="L98" i="61"/>
  <c r="L99" i="61"/>
  <c r="L100" i="61"/>
  <c r="L101" i="61"/>
  <c r="L102" i="61"/>
  <c r="L103" i="61"/>
  <c r="L104" i="61"/>
  <c r="L105" i="61"/>
  <c r="L106" i="61"/>
  <c r="L107" i="61"/>
  <c r="L108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R60" i="61"/>
  <c r="R61" i="61"/>
  <c r="R62" i="61"/>
  <c r="R63" i="61"/>
  <c r="R64" i="61"/>
  <c r="R65" i="61"/>
  <c r="R66" i="61"/>
  <c r="R67" i="61"/>
  <c r="R68" i="61"/>
  <c r="R69" i="61"/>
  <c r="R70" i="61"/>
  <c r="R71" i="61"/>
  <c r="R72" i="61"/>
  <c r="R73" i="61"/>
  <c r="R74" i="61"/>
  <c r="R75" i="61"/>
  <c r="R76" i="61"/>
  <c r="R77" i="61"/>
  <c r="R78" i="61"/>
  <c r="R79" i="61"/>
  <c r="R80" i="61"/>
  <c r="R81" i="61"/>
  <c r="P60" i="61"/>
  <c r="P61" i="61"/>
  <c r="P62" i="61"/>
  <c r="P63" i="61"/>
  <c r="P64" i="61"/>
  <c r="P65" i="61"/>
  <c r="P66" i="61"/>
  <c r="P67" i="61"/>
  <c r="P68" i="61"/>
  <c r="P69" i="61"/>
  <c r="P70" i="61"/>
  <c r="P71" i="61"/>
  <c r="P72" i="61"/>
  <c r="P73" i="61"/>
  <c r="P74" i="61"/>
  <c r="P75" i="61"/>
  <c r="P76" i="61"/>
  <c r="P77" i="61"/>
  <c r="P78" i="61"/>
  <c r="P79" i="61"/>
  <c r="P80" i="61"/>
  <c r="P81" i="61"/>
  <c r="N60" i="61"/>
  <c r="N61" i="61"/>
  <c r="N62" i="61"/>
  <c r="N63" i="61"/>
  <c r="N64" i="61"/>
  <c r="N65" i="61"/>
  <c r="N66" i="61"/>
  <c r="N67" i="61"/>
  <c r="N68" i="61"/>
  <c r="N69" i="61"/>
  <c r="N70" i="61"/>
  <c r="N71" i="61"/>
  <c r="N72" i="61"/>
  <c r="N73" i="61"/>
  <c r="N74" i="61"/>
  <c r="N75" i="61"/>
  <c r="N76" i="61"/>
  <c r="N77" i="61"/>
  <c r="N78" i="61"/>
  <c r="N79" i="61"/>
  <c r="N80" i="61"/>
  <c r="N81" i="61"/>
  <c r="L60" i="61"/>
  <c r="L61" i="61"/>
  <c r="L62" i="61"/>
  <c r="L63" i="61"/>
  <c r="L64" i="61"/>
  <c r="L65" i="61"/>
  <c r="L66" i="61"/>
  <c r="L67" i="61"/>
  <c r="L68" i="61"/>
  <c r="L69" i="61"/>
  <c r="L70" i="61"/>
  <c r="L71" i="61"/>
  <c r="L72" i="61"/>
  <c r="L73" i="61"/>
  <c r="L74" i="61"/>
  <c r="L75" i="61"/>
  <c r="L76" i="61"/>
  <c r="L77" i="61"/>
  <c r="L78" i="61"/>
  <c r="L79" i="61"/>
  <c r="L80" i="61"/>
  <c r="L81" i="61"/>
  <c r="I72" i="61"/>
  <c r="I73" i="61"/>
  <c r="I74" i="61"/>
  <c r="I75" i="61"/>
  <c r="I76" i="61"/>
  <c r="I77" i="61"/>
  <c r="I78" i="61"/>
  <c r="I79" i="61"/>
  <c r="I80" i="61"/>
  <c r="I81" i="61"/>
  <c r="R33" i="61"/>
  <c r="R34" i="61"/>
  <c r="R35" i="61"/>
  <c r="R36" i="61"/>
  <c r="R37" i="61"/>
  <c r="R38" i="61"/>
  <c r="R39" i="61"/>
  <c r="R40" i="61"/>
  <c r="R41" i="61"/>
  <c r="R42" i="61"/>
  <c r="R43" i="61"/>
  <c r="R44" i="61"/>
  <c r="R45" i="61"/>
  <c r="R46" i="61"/>
  <c r="R47" i="61"/>
  <c r="R48" i="61"/>
  <c r="R49" i="61"/>
  <c r="R50" i="61"/>
  <c r="R51" i="61"/>
  <c r="R52" i="61"/>
  <c r="R53" i="61"/>
  <c r="R54" i="61"/>
  <c r="P33" i="61"/>
  <c r="P34" i="61"/>
  <c r="P35" i="61"/>
  <c r="P36" i="61"/>
  <c r="P37" i="61"/>
  <c r="P38" i="61"/>
  <c r="P39" i="61"/>
  <c r="P40" i="61"/>
  <c r="P41" i="61"/>
  <c r="P42" i="61"/>
  <c r="P43" i="61"/>
  <c r="P44" i="61"/>
  <c r="P45" i="61"/>
  <c r="P46" i="61"/>
  <c r="P47" i="61"/>
  <c r="P48" i="61"/>
  <c r="P49" i="61"/>
  <c r="P50" i="61"/>
  <c r="P51" i="61"/>
  <c r="P52" i="61"/>
  <c r="P53" i="61"/>
  <c r="P54" i="61"/>
  <c r="N33" i="61"/>
  <c r="N34" i="61"/>
  <c r="N35" i="61"/>
  <c r="N36" i="61"/>
  <c r="N37" i="61"/>
  <c r="N38" i="61"/>
  <c r="N39" i="61"/>
  <c r="N40" i="61"/>
  <c r="N41" i="61"/>
  <c r="N42" i="61"/>
  <c r="N43" i="61"/>
  <c r="N44" i="61"/>
  <c r="N45" i="61"/>
  <c r="N46" i="61"/>
  <c r="N47" i="61"/>
  <c r="N48" i="61"/>
  <c r="N49" i="61"/>
  <c r="N50" i="61"/>
  <c r="N51" i="61"/>
  <c r="N52" i="61"/>
  <c r="N53" i="61"/>
  <c r="N54" i="61"/>
  <c r="L33" i="61"/>
  <c r="L34" i="61"/>
  <c r="L35" i="61"/>
  <c r="L36" i="61"/>
  <c r="L37" i="61"/>
  <c r="L38" i="61"/>
  <c r="L39" i="61"/>
  <c r="L40" i="61"/>
  <c r="L41" i="61"/>
  <c r="L42" i="61"/>
  <c r="L43" i="61"/>
  <c r="L44" i="61"/>
  <c r="L45" i="61"/>
  <c r="L46" i="61"/>
  <c r="L47" i="61"/>
  <c r="L48" i="61"/>
  <c r="L49" i="61"/>
  <c r="L50" i="61"/>
  <c r="L51" i="61"/>
  <c r="L52" i="61"/>
  <c r="L53" i="61"/>
  <c r="L54" i="61"/>
  <c r="I45" i="61"/>
  <c r="I46" i="61"/>
  <c r="I47" i="61"/>
  <c r="I48" i="61"/>
  <c r="I49" i="61"/>
  <c r="I50" i="61"/>
  <c r="I51" i="61"/>
  <c r="I52" i="61"/>
  <c r="I53" i="61"/>
  <c r="I54" i="61"/>
  <c r="R6" i="61"/>
  <c r="R7" i="61"/>
  <c r="R8" i="61"/>
  <c r="R9" i="61"/>
  <c r="R10" i="61"/>
  <c r="R11" i="61"/>
  <c r="R12" i="61"/>
  <c r="R13" i="61"/>
  <c r="R14" i="61"/>
  <c r="R15" i="61"/>
  <c r="R16" i="61"/>
  <c r="R17" i="61"/>
  <c r="R18" i="61"/>
  <c r="R19" i="61"/>
  <c r="R20" i="61"/>
  <c r="R21" i="61"/>
  <c r="R22" i="61"/>
  <c r="R23" i="61"/>
  <c r="R24" i="61"/>
  <c r="R25" i="61"/>
  <c r="R26" i="61"/>
  <c r="R27" i="61"/>
  <c r="P6" i="61"/>
  <c r="P7" i="61"/>
  <c r="P8" i="61"/>
  <c r="P9" i="61"/>
  <c r="P10" i="61"/>
  <c r="P11" i="61"/>
  <c r="P12" i="61"/>
  <c r="P13" i="61"/>
  <c r="P14" i="61"/>
  <c r="P15" i="61"/>
  <c r="P16" i="61"/>
  <c r="P17" i="61"/>
  <c r="P18" i="61"/>
  <c r="P19" i="61"/>
  <c r="P20" i="61"/>
  <c r="P21" i="61"/>
  <c r="P22" i="61"/>
  <c r="P23" i="61"/>
  <c r="P24" i="61"/>
  <c r="P25" i="61"/>
  <c r="P26" i="61"/>
  <c r="P27" i="61"/>
  <c r="N6" i="61"/>
  <c r="N7" i="61"/>
  <c r="N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N21" i="61"/>
  <c r="N22" i="61"/>
  <c r="N23" i="61"/>
  <c r="N24" i="61"/>
  <c r="N25" i="61"/>
  <c r="N26" i="61"/>
  <c r="N27" i="61"/>
  <c r="L6" i="61"/>
  <c r="L7" i="61"/>
  <c r="L8" i="61"/>
  <c r="L9" i="61"/>
  <c r="L10" i="61"/>
  <c r="L11" i="61"/>
  <c r="L12" i="61"/>
  <c r="L13" i="61"/>
  <c r="L14" i="61"/>
  <c r="L15" i="61"/>
  <c r="L16" i="61"/>
  <c r="L17" i="61"/>
  <c r="L18" i="61"/>
  <c r="L19" i="61"/>
  <c r="L20" i="61"/>
  <c r="L21" i="61"/>
  <c r="L22" i="61"/>
  <c r="L23" i="61"/>
  <c r="L24" i="61"/>
  <c r="L25" i="61"/>
  <c r="L26" i="61"/>
  <c r="L27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176" i="61"/>
  <c r="I171" i="61"/>
  <c r="I145" i="61"/>
  <c r="I150" i="61"/>
  <c r="I144" i="61"/>
  <c r="I115" i="61"/>
  <c r="I117" i="61"/>
  <c r="I95" i="61"/>
  <c r="I90" i="61"/>
  <c r="I60" i="61"/>
  <c r="I61" i="61"/>
  <c r="I62" i="61"/>
  <c r="I33" i="61"/>
  <c r="I38" i="61"/>
  <c r="I43" i="61"/>
  <c r="I8" i="61"/>
  <c r="I11" i="61"/>
  <c r="I7" i="61"/>
  <c r="I15" i="61"/>
  <c r="I172" i="61"/>
  <c r="I146" i="61"/>
  <c r="I120" i="61"/>
  <c r="I94" i="61"/>
  <c r="I63" i="61"/>
  <c r="I44" i="61"/>
  <c r="I175" i="61"/>
  <c r="I170" i="61"/>
  <c r="I149" i="61"/>
  <c r="I143" i="61"/>
  <c r="I148" i="61"/>
  <c r="I119" i="61"/>
  <c r="I121" i="61"/>
  <c r="I88" i="61"/>
  <c r="I89" i="61"/>
  <c r="I64" i="61"/>
  <c r="I65" i="61"/>
  <c r="I66" i="61"/>
  <c r="I37" i="61"/>
  <c r="I42" i="61"/>
  <c r="I36" i="61"/>
  <c r="I12" i="61"/>
  <c r="I9" i="61"/>
  <c r="I141" i="61"/>
  <c r="I118" i="61"/>
  <c r="I96" i="61"/>
  <c r="I71" i="61"/>
  <c r="I39" i="61"/>
  <c r="I10" i="61"/>
  <c r="I168" i="61"/>
  <c r="I169" i="61"/>
  <c r="I174" i="61"/>
  <c r="I142" i="61"/>
  <c r="I147" i="61"/>
  <c r="I114" i="61"/>
  <c r="I116" i="61"/>
  <c r="I87" i="61"/>
  <c r="I92" i="61"/>
  <c r="I93" i="61"/>
  <c r="I68" i="61"/>
  <c r="I69" i="61"/>
  <c r="I70" i="61"/>
  <c r="I41" i="61"/>
  <c r="I35" i="61"/>
  <c r="I40" i="61"/>
  <c r="I6" i="61"/>
  <c r="I13" i="61"/>
  <c r="I173" i="61"/>
  <c r="I151" i="61"/>
  <c r="I91" i="61"/>
  <c r="I67" i="61"/>
  <c r="I34" i="61"/>
  <c r="I14" i="61"/>
  <c r="C11" i="14" l="1"/>
  <c r="C9" i="14"/>
  <c r="C6" i="14"/>
</calcChain>
</file>

<file path=xl/sharedStrings.xml><?xml version="1.0" encoding="utf-8"?>
<sst xmlns="http://schemas.openxmlformats.org/spreadsheetml/2006/main" count="1794" uniqueCount="219">
  <si>
    <t>Tab</t>
  </si>
  <si>
    <t>BP</t>
  </si>
  <si>
    <t>Horse</t>
  </si>
  <si>
    <t>Jockey</t>
  </si>
  <si>
    <t>Trainer</t>
  </si>
  <si>
    <t>JRat</t>
  </si>
  <si>
    <t>TRat</t>
  </si>
  <si>
    <t>JH%</t>
  </si>
  <si>
    <t>CD%</t>
  </si>
  <si>
    <t>NR</t>
  </si>
  <si>
    <t>FR</t>
  </si>
  <si>
    <t>DLR</t>
  </si>
  <si>
    <t>0-0-0</t>
  </si>
  <si>
    <t>0-100-1</t>
  </si>
  <si>
    <t>0-0-1</t>
  </si>
  <si>
    <t>0-50-2</t>
  </si>
  <si>
    <t>0-0-2</t>
  </si>
  <si>
    <t>100-100-1</t>
  </si>
  <si>
    <t>Form</t>
  </si>
  <si>
    <t>Wt</t>
  </si>
  <si>
    <t>0-0-3</t>
  </si>
  <si>
    <t>0-67-3</t>
  </si>
  <si>
    <t>0-33-3</t>
  </si>
  <si>
    <t>Type : MPLATE</t>
  </si>
  <si>
    <t>50-50-2</t>
  </si>
  <si>
    <t>50-100-2</t>
  </si>
  <si>
    <t>BRR</t>
  </si>
  <si>
    <t>25-75-4</t>
  </si>
  <si>
    <t>0-100-2</t>
  </si>
  <si>
    <t>-</t>
  </si>
  <si>
    <t>S TARRY</t>
  </si>
  <si>
    <t>A B FORTUNE</t>
  </si>
  <si>
    <t>33-67-3</t>
  </si>
  <si>
    <t>33-33-3</t>
  </si>
  <si>
    <t>25-38-8</t>
  </si>
  <si>
    <t xml:space="preserve">1600m, TURF </t>
  </si>
  <si>
    <t>Type : F MPLATE</t>
  </si>
  <si>
    <t>G WOODRUFF</t>
  </si>
  <si>
    <t xml:space="preserve">1000m, TURF </t>
  </si>
  <si>
    <t>20-40-5</t>
  </si>
  <si>
    <t>17-50-6</t>
  </si>
  <si>
    <t>ITSARUSH.CO.ZA MAIDEN JUVENILE PLATE [7,545]</t>
  </si>
  <si>
    <t>13:20</t>
  </si>
  <si>
    <t xml:space="preserve">1100m, TURF </t>
  </si>
  <si>
    <t>DELTA QUEEN</t>
  </si>
  <si>
    <t>KEAGAN DE MELO</t>
  </si>
  <si>
    <t>D KANNEMEYER</t>
  </si>
  <si>
    <t>DUCHESS OF NOW</t>
  </si>
  <si>
    <t>C SCRATCHING</t>
  </si>
  <si>
    <t>C L BASS-ROBINSON</t>
  </si>
  <si>
    <t>EYE CATCHING</t>
  </si>
  <si>
    <t>OSWALD NOACH</t>
  </si>
  <si>
    <t>V MARSHALL</t>
  </si>
  <si>
    <t>FRENCH FLING</t>
  </si>
  <si>
    <t>M J BYLEVELD</t>
  </si>
  <si>
    <t>KISS OF LIFE</t>
  </si>
  <si>
    <t>ALDO DOMEYER</t>
  </si>
  <si>
    <t>MUSICAL GLITCH</t>
  </si>
  <si>
    <t>MORNE WINNAAR</t>
  </si>
  <si>
    <t>G KOTZEN</t>
  </si>
  <si>
    <t>NOOSA PRINCESS</t>
  </si>
  <si>
    <t>B FAYD'HERBE</t>
  </si>
  <si>
    <t>G PULLER</t>
  </si>
  <si>
    <t>TRICKSTER</t>
  </si>
  <si>
    <t>RICHARD FOURIE</t>
  </si>
  <si>
    <t>J SNAITH</t>
  </si>
  <si>
    <t>VENUSTUS</t>
  </si>
  <si>
    <t>CORNE ORFFER</t>
  </si>
  <si>
    <t>6x</t>
  </si>
  <si>
    <t>WINTER PEACE</t>
  </si>
  <si>
    <t>GREG CHEYNE</t>
  </si>
  <si>
    <t>CAPE TOWN SUMMER OF CHAMPIONS MAIDEN JUVENILE PLATE [7,545]</t>
  </si>
  <si>
    <t>13:55</t>
  </si>
  <si>
    <t>COLD SNAP</t>
  </si>
  <si>
    <t>FLY OVER</t>
  </si>
  <si>
    <t>S Mbhele (a1.5)</t>
  </si>
  <si>
    <t>GONE ROGUE</t>
  </si>
  <si>
    <t>B CRAWFORD</t>
  </si>
  <si>
    <t>LION OF EDEN</t>
  </si>
  <si>
    <t>L MXOTHWA</t>
  </si>
  <si>
    <t>P BOTHA</t>
  </si>
  <si>
    <t>NORTHERN TUNE</t>
  </si>
  <si>
    <t>PURPLE CLOUD</t>
  </si>
  <si>
    <t>RED TEN</t>
  </si>
  <si>
    <t>JANNIE BEKKER</t>
  </si>
  <si>
    <t>TEMPTING FATE</t>
  </si>
  <si>
    <t>D DRIER</t>
  </si>
  <si>
    <t>WILLOW EXPRESS</t>
  </si>
  <si>
    <t>WINTER FLIGHT</t>
  </si>
  <si>
    <t>SOFT DAY</t>
  </si>
  <si>
    <t>TRIPPIN THE STARS</t>
  </si>
  <si>
    <t>TABONLINE.CO.ZA MAIDEN PLATE [7,042]</t>
  </si>
  <si>
    <t>Type : FM MPLATE</t>
  </si>
  <si>
    <t>14:30</t>
  </si>
  <si>
    <t>STILL TAPPIN</t>
  </si>
  <si>
    <t>ANTON MARCUS</t>
  </si>
  <si>
    <t>E SANDS</t>
  </si>
  <si>
    <t>OVER COUNT</t>
  </si>
  <si>
    <t>FESTIVE GIRL</t>
  </si>
  <si>
    <t>GRANT BEHR</t>
  </si>
  <si>
    <t>P STEYN</t>
  </si>
  <si>
    <t>SILVER FOUNTAIN</t>
  </si>
  <si>
    <t>SILVER MOONLIGHT</t>
  </si>
  <si>
    <t>HOPE AND PRAY</t>
  </si>
  <si>
    <t>WINTER'S AWAKENING</t>
  </si>
  <si>
    <t>8x0x</t>
  </si>
  <si>
    <t>GLOAMING</t>
  </si>
  <si>
    <t>IZZIE BOLT</t>
  </si>
  <si>
    <t>DEVIN ASHBY</t>
  </si>
  <si>
    <t>NIPPY SWEETIE</t>
  </si>
  <si>
    <t>0x4</t>
  </si>
  <si>
    <t>RAIN KEEPS FALLING</t>
  </si>
  <si>
    <t>0x5</t>
  </si>
  <si>
    <t>THE SUMMONS</t>
  </si>
  <si>
    <t>CAPE TOWN PRAWN FESTIVAL 22 FEBRUARY 2020 MAIDEN PLATE [7,042]</t>
  </si>
  <si>
    <t>15:10</t>
  </si>
  <si>
    <t>AL'S MY DADDY</t>
  </si>
  <si>
    <t>A N MARCUS</t>
  </si>
  <si>
    <t>ANECDOTE</t>
  </si>
  <si>
    <t>60x76</t>
  </si>
  <si>
    <t>HALF AND HALF</t>
  </si>
  <si>
    <t>SUDDEN STAR</t>
  </si>
  <si>
    <t>M ROBINSON</t>
  </si>
  <si>
    <t>PANNINGTON</t>
  </si>
  <si>
    <t>RONALDO</t>
  </si>
  <si>
    <t>BARBERTON SILVER</t>
  </si>
  <si>
    <t>NAUGHTY BOY</t>
  </si>
  <si>
    <t>ELUSIVE TANGO</t>
  </si>
  <si>
    <t>G ENNION</t>
  </si>
  <si>
    <t>KALIMENTA WOOD</t>
  </si>
  <si>
    <t>M STEWART</t>
  </si>
  <si>
    <t>BETTING WORLD 0877412777 FM 74 HANDICAP [6,790]</t>
  </si>
  <si>
    <t>Type : FM RBH74 HCP</t>
  </si>
  <si>
    <t>15:50</t>
  </si>
  <si>
    <t xml:space="preserve">1800m, TURF </t>
  </si>
  <si>
    <t>HONEY PIE</t>
  </si>
  <si>
    <t>FYNBOS</t>
  </si>
  <si>
    <t>BOLD DIVA</t>
  </si>
  <si>
    <t>SIHLE CELE</t>
  </si>
  <si>
    <t>H/M CRAWFORD/RIX</t>
  </si>
  <si>
    <t>0-17-6</t>
  </si>
  <si>
    <t>JOY MAISHA</t>
  </si>
  <si>
    <t>PAY PAY</t>
  </si>
  <si>
    <t>FLATWARE</t>
  </si>
  <si>
    <t>ORFERD'S FLASH</t>
  </si>
  <si>
    <t>12-38-8</t>
  </si>
  <si>
    <t>DUNTOCHE</t>
  </si>
  <si>
    <t>PAUL REEVES</t>
  </si>
  <si>
    <t>RACING ASSOCIATION FM 94 DIVIDED HANDICAP [8,048]</t>
  </si>
  <si>
    <t>Type : FM RBH94 HCP</t>
  </si>
  <si>
    <t>16:25</t>
  </si>
  <si>
    <t xml:space="preserve">1500m, TURF </t>
  </si>
  <si>
    <t>6x616</t>
  </si>
  <si>
    <t>STAR OF SILVER</t>
  </si>
  <si>
    <t>x4216</t>
  </si>
  <si>
    <t>WATER SPIRIT</t>
  </si>
  <si>
    <t>20-80-5</t>
  </si>
  <si>
    <t>6458x</t>
  </si>
  <si>
    <t>MISS PLUMCAKE</t>
  </si>
  <si>
    <t>SECRET DEPTHS</t>
  </si>
  <si>
    <t>CRUISE ALONG</t>
  </si>
  <si>
    <t>CASTELLANO</t>
  </si>
  <si>
    <t>ANTHONY ANDREWS</t>
  </si>
  <si>
    <t>FLEECED</t>
  </si>
  <si>
    <t>ELUSIVE FORTUNE</t>
  </si>
  <si>
    <t>38-62-8</t>
  </si>
  <si>
    <t>HAMMIE'S FAN</t>
  </si>
  <si>
    <t>ROCKET GIRL</t>
  </si>
  <si>
    <t>GIMME GIMME GIMME</t>
  </si>
  <si>
    <t>33-100-3</t>
  </si>
  <si>
    <t>INTERBET.CO.ZA FM 74 DIVIDED HANDICAP [6,539]</t>
  </si>
  <si>
    <t>17:00</t>
  </si>
  <si>
    <t>HIDDEN STRINGS</t>
  </si>
  <si>
    <t>REWRITE THE STARS</t>
  </si>
  <si>
    <t>1x46</t>
  </si>
  <si>
    <t>TEMPLETON</t>
  </si>
  <si>
    <t>FIRST STREET</t>
  </si>
  <si>
    <t>WALDORF ASTORIA</t>
  </si>
  <si>
    <t>46x57</t>
  </si>
  <si>
    <t>STELLA'S STORY</t>
  </si>
  <si>
    <t>x371x</t>
  </si>
  <si>
    <t>ALFRED'S GIRL</t>
  </si>
  <si>
    <t>17-58-12</t>
  </si>
  <si>
    <t>GREY PRINCESS</t>
  </si>
  <si>
    <t>FLY MISS KIM</t>
  </si>
  <si>
    <t>NEXT SUMMER EVENT KENILWORTH 15 FEBRUARY 2020 MR 82 HANDICAP [7,796]</t>
  </si>
  <si>
    <t>Type : RBH82 HCP</t>
  </si>
  <si>
    <t>17:35</t>
  </si>
  <si>
    <t>VODKA LIME</t>
  </si>
  <si>
    <t>9-55-11</t>
  </si>
  <si>
    <t>20-70-10</t>
  </si>
  <si>
    <t>1088x</t>
  </si>
  <si>
    <t>BALTIMORE JACK</t>
  </si>
  <si>
    <t>AL BRAGGA</t>
  </si>
  <si>
    <t>FIRE WALKER</t>
  </si>
  <si>
    <t>67-67-3</t>
  </si>
  <si>
    <t>23-45-22</t>
  </si>
  <si>
    <t>x467x</t>
  </si>
  <si>
    <t>JEAN'S MAN</t>
  </si>
  <si>
    <t>B PRESTAGE</t>
  </si>
  <si>
    <t>2x222</t>
  </si>
  <si>
    <t>PIPPIELANGKOUS</t>
  </si>
  <si>
    <t>12-62-8</t>
  </si>
  <si>
    <t>9905x</t>
  </si>
  <si>
    <t>AL WAHED</t>
  </si>
  <si>
    <t>14-38-29</t>
  </si>
  <si>
    <t>RED EIGHT</t>
  </si>
  <si>
    <t>x7790</t>
  </si>
  <si>
    <t>METORITE</t>
  </si>
  <si>
    <t>0-12-8</t>
  </si>
  <si>
    <t>1x777</t>
  </si>
  <si>
    <t>IN FULL POWER</t>
  </si>
  <si>
    <t>A STEYN</t>
  </si>
  <si>
    <t>17-33-6</t>
  </si>
  <si>
    <t>0005x</t>
  </si>
  <si>
    <t>LIMELIGHT</t>
  </si>
  <si>
    <t>x5376</t>
  </si>
  <si>
    <t>PRINCE ORACY</t>
  </si>
  <si>
    <t>7-21-14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</si>
</sst>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24"/>
      <color rgb="FFFFFFFF"/>
      <name val="Cambria"/>
      <family val="2"/>
    </font>
    <font>
      <b/>
      <sz val="14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FFFFFF"/>
      <name val="Cambria"/>
      <family val="2"/>
    </font>
    <font>
      <sz val="12"/>
      <color rgb="FF000000"/>
      <name val="Cambria"/>
      <family val="2"/>
    </font>
    <font>
      <sz val="10"/>
      <color rgb="FF333333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93"/>
        <bgColor rgb="FF00469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right" vertical="top"/>
    </xf>
    <xf numFmtId="46" fontId="3" fillId="3" borderId="4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5" xfId="0" applyFont="1" applyBorder="1"/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E665-493F-46C7-87C2-5014FD9B8C4D}">
  <sheetPr codeName="Sheet3"/>
  <dimension ref="A1:AQ206"/>
  <sheetViews>
    <sheetView tabSelected="1" workbookViewId="0">
      <selection activeCell="J17" sqref="J17"/>
    </sheetView>
  </sheetViews>
  <sheetFormatPr defaultRowHeight="15" customHeight="1" x14ac:dyDescent="0.25"/>
  <cols>
    <col min="1" max="1" width="5.28515625" style="1" bestFit="1" customWidth="1"/>
    <col min="2" max="2" width="7.7109375" style="1" bestFit="1" customWidth="1"/>
    <col min="3" max="3" width="25.42578125" style="1" customWidth="1"/>
    <col min="4" max="4" width="4.140625" style="1" bestFit="1" customWidth="1"/>
    <col min="5" max="5" width="23" style="1" customWidth="1"/>
    <col min="6" max="6" width="23.42578125" style="1" customWidth="1"/>
    <col min="7" max="8" width="6.42578125" style="1" bestFit="1" customWidth="1"/>
    <col min="9" max="9" width="2.5703125" style="1" bestFit="1" customWidth="1"/>
    <col min="10" max="10" width="5.7109375" style="1" bestFit="1" customWidth="1"/>
    <col min="11" max="12" width="6.42578125" style="1" bestFit="1" customWidth="1"/>
    <col min="13" max="13" width="11.7109375" style="1" bestFit="1" customWidth="1"/>
    <col min="14" max="14" width="8.42578125" style="1" bestFit="1" customWidth="1"/>
    <col min="15" max="15" width="10.42578125" style="1" bestFit="1" customWidth="1"/>
    <col min="16" max="16" width="8.42578125" style="1" bestFit="1" customWidth="1"/>
    <col min="17" max="17" width="7.7109375" style="1" bestFit="1" customWidth="1"/>
    <col min="18" max="18" width="2.5703125" style="1" bestFit="1" customWidth="1"/>
    <col min="19" max="19" width="6.42578125" style="1" bestFit="1" customWidth="1"/>
    <col min="20" max="20" width="5.7109375" style="1" bestFit="1" customWidth="1"/>
    <col min="21" max="22" width="5.5703125" style="1" bestFit="1" customWidth="1"/>
    <col min="23" max="43" width="9.140625" style="7"/>
  </cols>
  <sheetData>
    <row r="1" spans="1:22" ht="15" customHeight="1" x14ac:dyDescent="0.25">
      <c r="A1" s="13">
        <v>1</v>
      </c>
      <c r="B1" s="13"/>
      <c r="C1" s="14" t="s">
        <v>41</v>
      </c>
      <c r="D1" s="15" t="s">
        <v>41</v>
      </c>
      <c r="E1" s="15" t="s">
        <v>41</v>
      </c>
      <c r="F1" s="15" t="s">
        <v>41</v>
      </c>
      <c r="G1" s="15" t="s">
        <v>41</v>
      </c>
      <c r="H1" s="15" t="s">
        <v>41</v>
      </c>
      <c r="I1" s="15"/>
      <c r="J1" s="15" t="s">
        <v>41</v>
      </c>
      <c r="K1" s="15" t="s">
        <v>41</v>
      </c>
      <c r="L1" s="15"/>
      <c r="M1" s="15" t="s">
        <v>41</v>
      </c>
      <c r="N1" s="15"/>
      <c r="O1" s="15" t="s">
        <v>41</v>
      </c>
      <c r="P1" s="15"/>
      <c r="Q1" s="15" t="s">
        <v>41</v>
      </c>
      <c r="R1" s="15"/>
      <c r="S1" s="15" t="s">
        <v>41</v>
      </c>
      <c r="T1" s="16" t="s">
        <v>41</v>
      </c>
    </row>
    <row r="2" spans="1:22" ht="15" customHeight="1" x14ac:dyDescent="0.25">
      <c r="A2" s="13"/>
      <c r="B2" s="13"/>
      <c r="C2" s="10" t="s">
        <v>36</v>
      </c>
      <c r="D2" s="11" t="s">
        <v>36</v>
      </c>
      <c r="E2" s="11" t="s">
        <v>36</v>
      </c>
      <c r="F2" s="11" t="s">
        <v>36</v>
      </c>
      <c r="G2" s="11" t="s">
        <v>36</v>
      </c>
      <c r="H2" s="11" t="s">
        <v>36</v>
      </c>
      <c r="I2" s="11"/>
      <c r="J2" s="11" t="s">
        <v>36</v>
      </c>
      <c r="K2" s="11" t="s">
        <v>36</v>
      </c>
      <c r="L2" s="11"/>
      <c r="M2" s="11" t="s">
        <v>36</v>
      </c>
      <c r="N2" s="11"/>
      <c r="O2" s="11" t="s">
        <v>36</v>
      </c>
      <c r="P2" s="11"/>
      <c r="Q2" s="11" t="s">
        <v>36</v>
      </c>
      <c r="R2" s="11"/>
      <c r="S2" s="11" t="s">
        <v>36</v>
      </c>
      <c r="T2" s="12" t="s">
        <v>36</v>
      </c>
    </row>
    <row r="3" spans="1:22" ht="15" customHeight="1" x14ac:dyDescent="0.25">
      <c r="A3" s="9" t="s">
        <v>42</v>
      </c>
      <c r="B3" s="9"/>
      <c r="C3" s="10" t="s">
        <v>43</v>
      </c>
      <c r="D3" s="11" t="s">
        <v>43</v>
      </c>
      <c r="E3" s="11" t="s">
        <v>43</v>
      </c>
      <c r="F3" s="11" t="s">
        <v>43</v>
      </c>
      <c r="G3" s="11" t="s">
        <v>43</v>
      </c>
      <c r="H3" s="11" t="s">
        <v>43</v>
      </c>
      <c r="I3" s="11"/>
      <c r="J3" s="11" t="s">
        <v>43</v>
      </c>
      <c r="K3" s="11" t="s">
        <v>43</v>
      </c>
      <c r="L3" s="11"/>
      <c r="M3" s="11" t="s">
        <v>43</v>
      </c>
      <c r="N3" s="11"/>
      <c r="O3" s="11" t="s">
        <v>43</v>
      </c>
      <c r="P3" s="11"/>
      <c r="Q3" s="11" t="s">
        <v>43</v>
      </c>
      <c r="R3" s="11"/>
      <c r="S3" s="11" t="s">
        <v>43</v>
      </c>
      <c r="T3" s="12" t="s">
        <v>43</v>
      </c>
    </row>
    <row r="5" spans="1:22" ht="15" customHeight="1" x14ac:dyDescent="0.25">
      <c r="A5" s="4" t="s">
        <v>0</v>
      </c>
      <c r="B5" s="2" t="s">
        <v>18</v>
      </c>
      <c r="C5" s="2" t="s">
        <v>2</v>
      </c>
      <c r="D5" s="2" t="s">
        <v>1</v>
      </c>
      <c r="E5" s="2" t="s">
        <v>3</v>
      </c>
      <c r="F5" s="2" t="s">
        <v>4</v>
      </c>
      <c r="G5" s="2" t="s">
        <v>19</v>
      </c>
      <c r="H5" s="2" t="s">
        <v>26</v>
      </c>
      <c r="I5" s="2"/>
      <c r="J5" s="2" t="s">
        <v>5</v>
      </c>
      <c r="K5" s="2" t="s">
        <v>6</v>
      </c>
      <c r="L5" s="2"/>
      <c r="M5" s="2" t="s">
        <v>7</v>
      </c>
      <c r="N5" s="2"/>
      <c r="O5" s="2" t="s">
        <v>8</v>
      </c>
      <c r="P5" s="2"/>
      <c r="Q5" s="2" t="s">
        <v>9</v>
      </c>
      <c r="R5" s="2"/>
      <c r="S5" s="2" t="s">
        <v>10</v>
      </c>
      <c r="T5" s="2" t="s">
        <v>11</v>
      </c>
    </row>
    <row r="6" spans="1:22" ht="15" customHeight="1" x14ac:dyDescent="0.25">
      <c r="A6" s="3">
        <v>1</v>
      </c>
      <c r="B6" s="3" t="s">
        <v>29</v>
      </c>
      <c r="C6" s="5" t="s">
        <v>44</v>
      </c>
      <c r="D6" s="3">
        <v>10</v>
      </c>
      <c r="E6" s="5" t="s">
        <v>45</v>
      </c>
      <c r="F6" s="5" t="s">
        <v>46</v>
      </c>
      <c r="G6" s="3">
        <v>60</v>
      </c>
      <c r="H6" s="3">
        <v>14</v>
      </c>
      <c r="I6" s="3">
        <f t="shared" ref="I6:I27" ca="1" si="0">IF(H6="","",SUM(IF(ISNUMBER(0+MID(H6,ROW(INDIRECT("1:"&amp;LEN(H6))),1)),0+MID(H6,ROW(INDIRECT("1:"&amp;LEN(H6))),1),""))/SUM(IF(ISNUMBER(0+MID(H6,ROW(INDIRECT("1:"&amp;LEN(H6))),1)),1,"")))</f>
        <v>1</v>
      </c>
      <c r="J6" s="3">
        <v>3.9</v>
      </c>
      <c r="K6" s="3">
        <v>3.9</v>
      </c>
      <c r="L6" s="3">
        <f t="shared" ref="L6:L27" si="1">IF(K6="","",(J6+K6)/2)</f>
        <v>3.9</v>
      </c>
      <c r="M6" s="3" t="s">
        <v>12</v>
      </c>
      <c r="N6" s="3">
        <f>SUM(--MID(SUBSTITUTE("-"&amp;M6,"-",REPT(" ",15)),{15;30},15))/2</f>
        <v>0</v>
      </c>
      <c r="O6" s="3" t="s">
        <v>12</v>
      </c>
      <c r="P6" s="3">
        <f>SUM(--MID(SUBSTITUTE("-"&amp;O6,"-",REPT(" ",15)),{15;30},15))/2</f>
        <v>0</v>
      </c>
      <c r="Q6" s="3">
        <v>54</v>
      </c>
      <c r="R6" s="3">
        <f>LOOKUP(Q6,{-9000000000;-50;0;100;125;130;175;200},{-2;-1;1;2;3;4;5;6})</f>
        <v>1</v>
      </c>
      <c r="S6" s="3">
        <v>15.5</v>
      </c>
      <c r="T6" s="3">
        <v>0</v>
      </c>
      <c r="U6" s="8">
        <v>3.3</v>
      </c>
      <c r="V6" s="8">
        <v>1.6</v>
      </c>
    </row>
    <row r="7" spans="1:22" ht="15" customHeight="1" x14ac:dyDescent="0.25">
      <c r="A7" s="3">
        <v>2</v>
      </c>
      <c r="B7" s="3" t="s">
        <v>29</v>
      </c>
      <c r="C7" s="5" t="s">
        <v>47</v>
      </c>
      <c r="D7" s="3">
        <v>8</v>
      </c>
      <c r="E7" s="5" t="s">
        <v>48</v>
      </c>
      <c r="F7" s="5" t="s">
        <v>49</v>
      </c>
      <c r="G7" s="3">
        <v>60</v>
      </c>
      <c r="H7" s="3">
        <v>14</v>
      </c>
      <c r="I7" s="3">
        <f t="shared" ca="1" si="0"/>
        <v>1</v>
      </c>
      <c r="J7" s="3">
        <v>2</v>
      </c>
      <c r="K7" s="3">
        <v>3.6</v>
      </c>
      <c r="L7" s="3">
        <f t="shared" si="1"/>
        <v>2.8</v>
      </c>
      <c r="M7" s="3" t="s">
        <v>12</v>
      </c>
      <c r="N7" s="3">
        <f>SUM(--MID(SUBSTITUTE("-"&amp;M7,"-",REPT(" ",15)),{15;30},15))/2</f>
        <v>0</v>
      </c>
      <c r="O7" s="3" t="s">
        <v>12</v>
      </c>
      <c r="P7" s="3">
        <f>SUM(--MID(SUBSTITUTE("-"&amp;O7,"-",REPT(" ",15)),{15;30},15))/2</f>
        <v>0</v>
      </c>
      <c r="Q7" s="3">
        <v>47.5</v>
      </c>
      <c r="R7" s="3">
        <f>LOOKUP(Q7,{-9000000000;-50;0;100;125;130;175;200},{-2;-1;1;2;3;4;5;6})</f>
        <v>1</v>
      </c>
      <c r="S7" s="3">
        <v>13.5</v>
      </c>
      <c r="T7" s="3">
        <v>0</v>
      </c>
      <c r="U7" s="8">
        <v>10</v>
      </c>
      <c r="V7" s="8">
        <v>10</v>
      </c>
    </row>
    <row r="8" spans="1:22" ht="15" customHeight="1" x14ac:dyDescent="0.25">
      <c r="A8" s="3">
        <v>3</v>
      </c>
      <c r="B8" s="3" t="s">
        <v>29</v>
      </c>
      <c r="C8" s="5" t="s">
        <v>50</v>
      </c>
      <c r="D8" s="3">
        <v>9</v>
      </c>
      <c r="E8" s="5" t="s">
        <v>51</v>
      </c>
      <c r="F8" s="5" t="s">
        <v>52</v>
      </c>
      <c r="G8" s="3">
        <v>60</v>
      </c>
      <c r="H8" s="3">
        <v>14</v>
      </c>
      <c r="I8" s="3">
        <f t="shared" ca="1" si="0"/>
        <v>1</v>
      </c>
      <c r="J8" s="3">
        <v>4.2</v>
      </c>
      <c r="K8" s="3">
        <v>3.5</v>
      </c>
      <c r="L8" s="3">
        <f t="shared" si="1"/>
        <v>3.85</v>
      </c>
      <c r="M8" s="3" t="s">
        <v>12</v>
      </c>
      <c r="N8" s="3">
        <f>SUM(--MID(SUBSTITUTE("-"&amp;M8,"-",REPT(" ",15)),{15;30},15))/2</f>
        <v>0</v>
      </c>
      <c r="O8" s="3" t="s">
        <v>12</v>
      </c>
      <c r="P8" s="3">
        <f>SUM(--MID(SUBSTITUTE("-"&amp;O8,"-",REPT(" ",15)),{15;30},15))/2</f>
        <v>0</v>
      </c>
      <c r="Q8" s="3">
        <v>43.5</v>
      </c>
      <c r="R8" s="3">
        <f>LOOKUP(Q8,{-9000000000;-50;0;100;125;130;175;200},{-2;-1;1;2;3;4;5;6})</f>
        <v>1</v>
      </c>
      <c r="S8" s="3">
        <v>15.5</v>
      </c>
      <c r="T8" s="3">
        <v>0</v>
      </c>
      <c r="U8" s="8">
        <v>3.3</v>
      </c>
      <c r="V8" s="8">
        <v>2.2000000000000002</v>
      </c>
    </row>
    <row r="9" spans="1:22" ht="15" customHeight="1" x14ac:dyDescent="0.25">
      <c r="A9" s="3">
        <v>4</v>
      </c>
      <c r="B9" s="3">
        <v>5</v>
      </c>
      <c r="C9" s="5" t="s">
        <v>53</v>
      </c>
      <c r="D9" s="3">
        <v>7</v>
      </c>
      <c r="E9" s="5" t="s">
        <v>54</v>
      </c>
      <c r="F9" s="5" t="s">
        <v>52</v>
      </c>
      <c r="G9" s="3">
        <v>60</v>
      </c>
      <c r="H9" s="3">
        <v>13.5</v>
      </c>
      <c r="I9" s="3">
        <f t="shared" ca="1" si="0"/>
        <v>1</v>
      </c>
      <c r="J9" s="3">
        <v>2.8</v>
      </c>
      <c r="K9" s="3">
        <v>3.5</v>
      </c>
      <c r="L9" s="3">
        <f t="shared" si="1"/>
        <v>3.15</v>
      </c>
      <c r="M9" s="3" t="s">
        <v>14</v>
      </c>
      <c r="N9" s="3">
        <f>SUM(--MID(SUBSTITUTE("-"&amp;M9,"-",REPT(" ",15)),{15;30},15))/2</f>
        <v>0</v>
      </c>
      <c r="O9" s="3" t="s">
        <v>12</v>
      </c>
      <c r="P9" s="3">
        <f>SUM(--MID(SUBSTITUTE("-"&amp;O9,"-",REPT(" ",15)),{15;30},15))/2</f>
        <v>0</v>
      </c>
      <c r="Q9" s="3">
        <v>99.5</v>
      </c>
      <c r="R9" s="3">
        <f>LOOKUP(Q9,{-9000000000;-50;0;100;125;130;175;200},{-2;-1;1;2;3;4;5;6})</f>
        <v>1</v>
      </c>
      <c r="S9" s="3">
        <v>11</v>
      </c>
      <c r="T9" s="3">
        <v>49</v>
      </c>
      <c r="U9" s="8">
        <v>4.5</v>
      </c>
      <c r="V9" s="8">
        <v>3</v>
      </c>
    </row>
    <row r="10" spans="1:22" ht="15" customHeight="1" x14ac:dyDescent="0.25">
      <c r="A10" s="3">
        <v>5</v>
      </c>
      <c r="B10" s="3" t="s">
        <v>29</v>
      </c>
      <c r="C10" s="5" t="s">
        <v>55</v>
      </c>
      <c r="D10" s="3">
        <v>4</v>
      </c>
      <c r="E10" s="5" t="s">
        <v>56</v>
      </c>
      <c r="F10" s="5" t="s">
        <v>49</v>
      </c>
      <c r="G10" s="3">
        <v>60</v>
      </c>
      <c r="H10" s="3">
        <v>14</v>
      </c>
      <c r="I10" s="3">
        <f t="shared" ca="1" si="0"/>
        <v>1</v>
      </c>
      <c r="J10" s="3">
        <v>4.4000000000000004</v>
      </c>
      <c r="K10" s="3">
        <v>3.6</v>
      </c>
      <c r="L10" s="3">
        <f t="shared" si="1"/>
        <v>4</v>
      </c>
      <c r="M10" s="3" t="s">
        <v>12</v>
      </c>
      <c r="N10" s="3">
        <f>SUM(--MID(SUBSTITUTE("-"&amp;M10,"-",REPT(" ",15)),{15;30},15))/2</f>
        <v>0</v>
      </c>
      <c r="O10" s="3" t="s">
        <v>12</v>
      </c>
      <c r="P10" s="3">
        <f>SUM(--MID(SUBSTITUTE("-"&amp;O10,"-",REPT(" ",15)),{15;30},15))/2</f>
        <v>0</v>
      </c>
      <c r="Q10" s="3">
        <v>76.5</v>
      </c>
      <c r="R10" s="3">
        <f>LOOKUP(Q10,{-9000000000;-50;0;100;125;130;175;200},{-2;-1;1;2;3;4;5;6})</f>
        <v>1</v>
      </c>
      <c r="S10" s="3">
        <v>16.5</v>
      </c>
      <c r="T10" s="3">
        <v>0</v>
      </c>
      <c r="U10" s="8">
        <v>3.3</v>
      </c>
      <c r="V10" s="8">
        <v>4.6500000000000004</v>
      </c>
    </row>
    <row r="11" spans="1:22" ht="15" customHeight="1" x14ac:dyDescent="0.25">
      <c r="A11" s="3">
        <v>6</v>
      </c>
      <c r="B11" s="3">
        <v>333</v>
      </c>
      <c r="C11" s="5" t="s">
        <v>57</v>
      </c>
      <c r="D11" s="3">
        <v>2</v>
      </c>
      <c r="E11" s="5" t="s">
        <v>58</v>
      </c>
      <c r="F11" s="5" t="s">
        <v>59</v>
      </c>
      <c r="G11" s="3">
        <v>60</v>
      </c>
      <c r="H11" s="3">
        <v>19</v>
      </c>
      <c r="I11" s="3">
        <f t="shared" ca="1" si="0"/>
        <v>1</v>
      </c>
      <c r="J11" s="3">
        <v>1.9</v>
      </c>
      <c r="K11" s="3">
        <v>3.5</v>
      </c>
      <c r="L11" s="3">
        <f t="shared" si="1"/>
        <v>2.7</v>
      </c>
      <c r="M11" s="3" t="s">
        <v>12</v>
      </c>
      <c r="N11" s="3">
        <f>SUM(--MID(SUBSTITUTE("-"&amp;M11,"-",REPT(" ",15)),{15;30},15))/2</f>
        <v>0</v>
      </c>
      <c r="O11" s="3" t="s">
        <v>12</v>
      </c>
      <c r="P11" s="3">
        <f>SUM(--MID(SUBSTITUTE("-"&amp;O11,"-",REPT(" ",15)),{15;30},15))/2</f>
        <v>0</v>
      </c>
      <c r="Q11" s="3">
        <v>158</v>
      </c>
      <c r="R11" s="3">
        <f>LOOKUP(Q11,{-9000000000;-50;0;100;125;130;175;200},{-2;-1;1;2;3;4;5;6})</f>
        <v>4</v>
      </c>
      <c r="S11" s="3">
        <v>15.5</v>
      </c>
      <c r="T11" s="3">
        <v>21</v>
      </c>
      <c r="U11" s="8">
        <v>10</v>
      </c>
      <c r="V11" s="8">
        <v>6.5</v>
      </c>
    </row>
    <row r="12" spans="1:22" ht="15" customHeight="1" x14ac:dyDescent="0.25">
      <c r="A12" s="3">
        <v>7</v>
      </c>
      <c r="B12" s="3" t="s">
        <v>29</v>
      </c>
      <c r="C12" s="5" t="s">
        <v>60</v>
      </c>
      <c r="D12" s="3">
        <v>3</v>
      </c>
      <c r="E12" s="5" t="s">
        <v>61</v>
      </c>
      <c r="F12" s="5" t="s">
        <v>62</v>
      </c>
      <c r="G12" s="3">
        <v>60</v>
      </c>
      <c r="H12" s="3">
        <v>14</v>
      </c>
      <c r="I12" s="3">
        <f t="shared" ca="1" si="0"/>
        <v>1</v>
      </c>
      <c r="J12" s="3">
        <v>4.5</v>
      </c>
      <c r="K12" s="3">
        <v>3.9</v>
      </c>
      <c r="L12" s="3">
        <f t="shared" si="1"/>
        <v>4.2</v>
      </c>
      <c r="M12" s="3" t="s">
        <v>12</v>
      </c>
      <c r="N12" s="3">
        <f>SUM(--MID(SUBSTITUTE("-"&amp;M12,"-",REPT(" ",15)),{15;30},15))/2</f>
        <v>0</v>
      </c>
      <c r="O12" s="3" t="s">
        <v>12</v>
      </c>
      <c r="P12" s="3">
        <f>SUM(--MID(SUBSTITUTE("-"&amp;O12,"-",REPT(" ",15)),{15;30},15))/2</f>
        <v>0</v>
      </c>
      <c r="Q12" s="3">
        <v>71.5</v>
      </c>
      <c r="R12" s="3">
        <f>LOOKUP(Q12,{-9000000000;-50;0;100;125;130;175;200},{-2;-1;1;2;3;4;5;6})</f>
        <v>1</v>
      </c>
      <c r="S12" s="3">
        <v>16.5</v>
      </c>
      <c r="T12" s="3">
        <v>0</v>
      </c>
      <c r="U12" s="8">
        <v>3.3</v>
      </c>
      <c r="V12" s="8">
        <v>3</v>
      </c>
    </row>
    <row r="13" spans="1:22" ht="15" customHeight="1" x14ac:dyDescent="0.25">
      <c r="A13" s="3">
        <v>8</v>
      </c>
      <c r="B13" s="3">
        <v>3</v>
      </c>
      <c r="C13" s="5" t="s">
        <v>63</v>
      </c>
      <c r="D13" s="3">
        <v>5</v>
      </c>
      <c r="E13" s="5" t="s">
        <v>64</v>
      </c>
      <c r="F13" s="5" t="s">
        <v>65</v>
      </c>
      <c r="G13" s="3">
        <v>60</v>
      </c>
      <c r="H13" s="3">
        <v>10</v>
      </c>
      <c r="I13" s="3">
        <f t="shared" ca="1" si="0"/>
        <v>1</v>
      </c>
      <c r="J13" s="3">
        <v>4.3</v>
      </c>
      <c r="K13" s="3">
        <v>3.9</v>
      </c>
      <c r="L13" s="3">
        <f t="shared" si="1"/>
        <v>4.0999999999999996</v>
      </c>
      <c r="M13" s="3" t="s">
        <v>13</v>
      </c>
      <c r="N13" s="3">
        <f>SUM(--MID(SUBSTITUTE("-"&amp;M13,"-",REPT(" ",15)),{15;30},15))/2</f>
        <v>50</v>
      </c>
      <c r="O13" s="3" t="s">
        <v>12</v>
      </c>
      <c r="P13" s="3">
        <f>SUM(--MID(SUBSTITUTE("-"&amp;O13,"-",REPT(" ",15)),{15;30},15))/2</f>
        <v>0</v>
      </c>
      <c r="Q13" s="3">
        <v>109</v>
      </c>
      <c r="R13" s="3">
        <f>LOOKUP(Q13,{-9000000000;-50;0;100;125;130;175;200},{-2;-1;1;2;3;4;5;6})</f>
        <v>2</v>
      </c>
      <c r="S13" s="3">
        <v>14.5</v>
      </c>
      <c r="T13" s="3">
        <v>29</v>
      </c>
      <c r="U13" s="8">
        <v>7.5</v>
      </c>
      <c r="V13" s="8">
        <v>6.5</v>
      </c>
    </row>
    <row r="14" spans="1:22" ht="15" customHeight="1" x14ac:dyDescent="0.25">
      <c r="A14" s="3">
        <v>9</v>
      </c>
      <c r="B14" s="3" t="s">
        <v>29</v>
      </c>
      <c r="C14" s="5" t="s">
        <v>66</v>
      </c>
      <c r="D14" s="3">
        <v>1</v>
      </c>
      <c r="E14" s="5" t="s">
        <v>67</v>
      </c>
      <c r="F14" s="5" t="s">
        <v>30</v>
      </c>
      <c r="G14" s="3">
        <v>60</v>
      </c>
      <c r="H14" s="3">
        <v>14</v>
      </c>
      <c r="I14" s="3">
        <f t="shared" ca="1" si="0"/>
        <v>1</v>
      </c>
      <c r="J14" s="3">
        <v>2.2999999999999998</v>
      </c>
      <c r="K14" s="3">
        <v>3.3</v>
      </c>
      <c r="L14" s="3">
        <f t="shared" si="1"/>
        <v>2.8</v>
      </c>
      <c r="M14" s="3" t="s">
        <v>12</v>
      </c>
      <c r="N14" s="3">
        <f>SUM(--MID(SUBSTITUTE("-"&amp;M14,"-",REPT(" ",15)),{15;30},15))/2</f>
        <v>0</v>
      </c>
      <c r="O14" s="3" t="s">
        <v>12</v>
      </c>
      <c r="P14" s="3">
        <f>SUM(--MID(SUBSTITUTE("-"&amp;O14,"-",REPT(" ",15)),{15;30},15))/2</f>
        <v>0</v>
      </c>
      <c r="Q14" s="3">
        <v>58</v>
      </c>
      <c r="R14" s="3">
        <f>LOOKUP(Q14,{-9000000000;-50;0;100;125;130;175;200},{-2;-1;1;2;3;4;5;6})</f>
        <v>1</v>
      </c>
      <c r="S14" s="3">
        <v>14</v>
      </c>
      <c r="T14" s="3">
        <v>0</v>
      </c>
      <c r="U14" s="8">
        <v>20</v>
      </c>
      <c r="V14" s="8">
        <v>16</v>
      </c>
    </row>
    <row r="15" spans="1:22" ht="15" customHeight="1" x14ac:dyDescent="0.25">
      <c r="A15" s="3">
        <v>10</v>
      </c>
      <c r="B15" s="3" t="s">
        <v>68</v>
      </c>
      <c r="C15" s="5" t="s">
        <v>69</v>
      </c>
      <c r="D15" s="3">
        <v>6</v>
      </c>
      <c r="E15" s="5" t="s">
        <v>70</v>
      </c>
      <c r="F15" s="5" t="s">
        <v>49</v>
      </c>
      <c r="G15" s="3">
        <v>60</v>
      </c>
      <c r="H15" s="3">
        <v>14</v>
      </c>
      <c r="I15" s="3">
        <f t="shared" ca="1" si="0"/>
        <v>1</v>
      </c>
      <c r="J15" s="3">
        <v>4.5999999999999996</v>
      </c>
      <c r="K15" s="3">
        <v>3.6</v>
      </c>
      <c r="L15" s="3">
        <f t="shared" si="1"/>
        <v>4.0999999999999996</v>
      </c>
      <c r="M15" s="3" t="s">
        <v>14</v>
      </c>
      <c r="N15" s="3">
        <f>SUM(--MID(SUBSTITUTE("-"&amp;M15,"-",REPT(" ",15)),{15;30},15))/2</f>
        <v>0</v>
      </c>
      <c r="O15" s="3" t="s">
        <v>12</v>
      </c>
      <c r="P15" s="3">
        <f>SUM(--MID(SUBSTITUTE("-"&amp;O15,"-",REPT(" ",15)),{15;30},15))/2</f>
        <v>0</v>
      </c>
      <c r="Q15" s="3">
        <v>81.5</v>
      </c>
      <c r="R15" s="3">
        <f>LOOKUP(Q15,{-9000000000;-50;0;100;125;130;175;200},{-2;-1;1;2;3;4;5;6})</f>
        <v>1</v>
      </c>
      <c r="S15" s="3">
        <v>10.5</v>
      </c>
      <c r="T15" s="3">
        <v>66</v>
      </c>
      <c r="U15" s="8"/>
      <c r="V15" s="8"/>
    </row>
    <row r="16" spans="1:22" ht="15" customHeight="1" x14ac:dyDescent="0.25">
      <c r="I16" s="1" t="str">
        <f t="shared" ca="1" si="0"/>
        <v/>
      </c>
      <c r="L16" s="1" t="str">
        <f t="shared" si="1"/>
        <v/>
      </c>
      <c r="N16" s="1" t="e">
        <f>SUM(--MID(SUBSTITUTE("-"&amp;M16,"-",REPT(" ",15)),{15;30},15))/2</f>
        <v>#VALUE!</v>
      </c>
      <c r="P16" s="1" t="e">
        <f>SUM(--MID(SUBSTITUTE("-"&amp;O16,"-",REPT(" ",15)),{15;30},15))/2</f>
        <v>#VALUE!</v>
      </c>
      <c r="R16" s="1">
        <f>LOOKUP(Q16,{-9000000000;-50;0;100;125;130;175;200},{-2;-1;1;2;3;4;5;6})</f>
        <v>1</v>
      </c>
    </row>
    <row r="17" spans="1:22" ht="15" customHeight="1" x14ac:dyDescent="0.25">
      <c r="I17" s="1" t="str">
        <f t="shared" ca="1" si="0"/>
        <v/>
      </c>
      <c r="L17" s="1" t="str">
        <f t="shared" si="1"/>
        <v/>
      </c>
      <c r="N17" s="1" t="e">
        <f>SUM(--MID(SUBSTITUTE("-"&amp;M17,"-",REPT(" ",15)),{15;30},15))/2</f>
        <v>#VALUE!</v>
      </c>
      <c r="P17" s="1" t="e">
        <f>SUM(--MID(SUBSTITUTE("-"&amp;O17,"-",REPT(" ",15)),{15;30},15))/2</f>
        <v>#VALUE!</v>
      </c>
      <c r="R17" s="1">
        <f>LOOKUP(Q17,{-9000000000;-50;0;100;125;130;175;200},{-2;-1;1;2;3;4;5;6})</f>
        <v>1</v>
      </c>
    </row>
    <row r="18" spans="1:22" ht="15" customHeight="1" x14ac:dyDescent="0.25">
      <c r="I18" s="1" t="str">
        <f t="shared" ca="1" si="0"/>
        <v/>
      </c>
      <c r="L18" s="1" t="str">
        <f t="shared" si="1"/>
        <v/>
      </c>
      <c r="N18" s="1" t="e">
        <f>SUM(--MID(SUBSTITUTE("-"&amp;M18,"-",REPT(" ",15)),{15;30},15))/2</f>
        <v>#VALUE!</v>
      </c>
      <c r="P18" s="1" t="e">
        <f>SUM(--MID(SUBSTITUTE("-"&amp;O18,"-",REPT(" ",15)),{15;30},15))/2</f>
        <v>#VALUE!</v>
      </c>
      <c r="R18" s="1">
        <f>LOOKUP(Q18,{-9000000000;-50;0;100;125;130;175;200},{-2;-1;1;2;3;4;5;6})</f>
        <v>1</v>
      </c>
    </row>
    <row r="19" spans="1:22" ht="15" customHeight="1" x14ac:dyDescent="0.25">
      <c r="I19" s="1" t="str">
        <f t="shared" ca="1" si="0"/>
        <v/>
      </c>
      <c r="L19" s="1" t="str">
        <f t="shared" si="1"/>
        <v/>
      </c>
      <c r="N19" s="1" t="e">
        <f>SUM(--MID(SUBSTITUTE("-"&amp;M19,"-",REPT(" ",15)),{15;30},15))/2</f>
        <v>#VALUE!</v>
      </c>
      <c r="P19" s="1" t="e">
        <f>SUM(--MID(SUBSTITUTE("-"&amp;O19,"-",REPT(" ",15)),{15;30},15))/2</f>
        <v>#VALUE!</v>
      </c>
      <c r="R19" s="1">
        <f>LOOKUP(Q19,{-9000000000;-50;0;100;125;130;175;200},{-2;-1;1;2;3;4;5;6})</f>
        <v>1</v>
      </c>
    </row>
    <row r="20" spans="1:22" ht="15" customHeight="1" x14ac:dyDescent="0.25">
      <c r="I20" s="1" t="str">
        <f t="shared" ca="1" si="0"/>
        <v/>
      </c>
      <c r="L20" s="1" t="str">
        <f t="shared" si="1"/>
        <v/>
      </c>
      <c r="N20" s="1" t="e">
        <f>SUM(--MID(SUBSTITUTE("-"&amp;M20,"-",REPT(" ",15)),{15;30},15))/2</f>
        <v>#VALUE!</v>
      </c>
      <c r="P20" s="1" t="e">
        <f>SUM(--MID(SUBSTITUTE("-"&amp;O20,"-",REPT(" ",15)),{15;30},15))/2</f>
        <v>#VALUE!</v>
      </c>
      <c r="R20" s="1">
        <f>LOOKUP(Q20,{-9000000000;-50;0;100;125;130;175;200},{-2;-1;1;2;3;4;5;6})</f>
        <v>1</v>
      </c>
    </row>
    <row r="21" spans="1:22" ht="15" customHeight="1" x14ac:dyDescent="0.25">
      <c r="I21" s="1" t="str">
        <f t="shared" ca="1" si="0"/>
        <v/>
      </c>
      <c r="L21" s="1" t="str">
        <f t="shared" si="1"/>
        <v/>
      </c>
      <c r="N21" s="1" t="e">
        <f>SUM(--MID(SUBSTITUTE("-"&amp;M21,"-",REPT(" ",15)),{15;30},15))/2</f>
        <v>#VALUE!</v>
      </c>
      <c r="P21" s="1" t="e">
        <f>SUM(--MID(SUBSTITUTE("-"&amp;O21,"-",REPT(" ",15)),{15;30},15))/2</f>
        <v>#VALUE!</v>
      </c>
      <c r="R21" s="1">
        <f>LOOKUP(Q21,{-9000000000;-50;0;100;125;130;175;200},{-2;-1;1;2;3;4;5;6})</f>
        <v>1</v>
      </c>
    </row>
    <row r="22" spans="1:22" ht="15" customHeight="1" x14ac:dyDescent="0.25">
      <c r="I22" s="1" t="str">
        <f t="shared" ca="1" si="0"/>
        <v/>
      </c>
      <c r="L22" s="1" t="str">
        <f t="shared" si="1"/>
        <v/>
      </c>
      <c r="N22" s="1" t="e">
        <f>SUM(--MID(SUBSTITUTE("-"&amp;M22,"-",REPT(" ",15)),{15;30},15))/2</f>
        <v>#VALUE!</v>
      </c>
      <c r="P22" s="1" t="e">
        <f>SUM(--MID(SUBSTITUTE("-"&amp;O22,"-",REPT(" ",15)),{15;30},15))/2</f>
        <v>#VALUE!</v>
      </c>
      <c r="R22" s="1">
        <f>LOOKUP(Q22,{-9000000000;-50;0;100;125;130;175;200},{-2;-1;1;2;3;4;5;6})</f>
        <v>1</v>
      </c>
    </row>
    <row r="23" spans="1:22" ht="15" customHeight="1" x14ac:dyDescent="0.25">
      <c r="I23" s="1" t="str">
        <f t="shared" ca="1" si="0"/>
        <v/>
      </c>
      <c r="L23" s="1" t="str">
        <f t="shared" si="1"/>
        <v/>
      </c>
      <c r="N23" s="1" t="e">
        <f>SUM(--MID(SUBSTITUTE("-"&amp;M23,"-",REPT(" ",15)),{15;30},15))/2</f>
        <v>#VALUE!</v>
      </c>
      <c r="P23" s="1" t="e">
        <f>SUM(--MID(SUBSTITUTE("-"&amp;O23,"-",REPT(" ",15)),{15;30},15))/2</f>
        <v>#VALUE!</v>
      </c>
      <c r="R23" s="1">
        <f>LOOKUP(Q23,{-9000000000;-50;0;100;125;130;175;200},{-2;-1;1;2;3;4;5;6})</f>
        <v>1</v>
      </c>
    </row>
    <row r="24" spans="1:22" ht="15" customHeight="1" x14ac:dyDescent="0.25">
      <c r="I24" s="1" t="str">
        <f t="shared" ca="1" si="0"/>
        <v/>
      </c>
      <c r="L24" s="1" t="str">
        <f t="shared" si="1"/>
        <v/>
      </c>
      <c r="N24" s="1" t="e">
        <f>SUM(--MID(SUBSTITUTE("-"&amp;M24,"-",REPT(" ",15)),{15;30},15))/2</f>
        <v>#VALUE!</v>
      </c>
      <c r="P24" s="1" t="e">
        <f>SUM(--MID(SUBSTITUTE("-"&amp;O24,"-",REPT(" ",15)),{15;30},15))/2</f>
        <v>#VALUE!</v>
      </c>
      <c r="R24" s="1">
        <f>LOOKUP(Q24,{-9000000000;-50;0;100;125;130;175;200},{-2;-1;1;2;3;4;5;6})</f>
        <v>1</v>
      </c>
    </row>
    <row r="25" spans="1:22" ht="15" customHeight="1" x14ac:dyDescent="0.25">
      <c r="I25" s="1" t="str">
        <f t="shared" ca="1" si="0"/>
        <v/>
      </c>
      <c r="L25" s="1" t="str">
        <f t="shared" si="1"/>
        <v/>
      </c>
      <c r="N25" s="1" t="e">
        <f>SUM(--MID(SUBSTITUTE("-"&amp;M25,"-",REPT(" ",15)),{15;30},15))/2</f>
        <v>#VALUE!</v>
      </c>
      <c r="P25" s="1" t="e">
        <f>SUM(--MID(SUBSTITUTE("-"&amp;O25,"-",REPT(" ",15)),{15;30},15))/2</f>
        <v>#VALUE!</v>
      </c>
      <c r="R25" s="1">
        <f>LOOKUP(Q25,{-9000000000;-50;0;100;125;130;175;200},{-2;-1;1;2;3;4;5;6})</f>
        <v>1</v>
      </c>
    </row>
    <row r="26" spans="1:22" ht="15" customHeight="1" x14ac:dyDescent="0.25">
      <c r="I26" s="1" t="str">
        <f t="shared" ca="1" si="0"/>
        <v/>
      </c>
      <c r="L26" s="1" t="str">
        <f t="shared" si="1"/>
        <v/>
      </c>
      <c r="N26" s="1" t="e">
        <f>SUM(--MID(SUBSTITUTE("-"&amp;M26,"-",REPT(" ",15)),{15;30},15))/2</f>
        <v>#VALUE!</v>
      </c>
      <c r="P26" s="1" t="e">
        <f>SUM(--MID(SUBSTITUTE("-"&amp;O26,"-",REPT(" ",15)),{15;30},15))/2</f>
        <v>#VALUE!</v>
      </c>
      <c r="R26" s="1">
        <f>LOOKUP(Q26,{-9000000000;-50;0;100;125;130;175;200},{-2;-1;1;2;3;4;5;6})</f>
        <v>1</v>
      </c>
    </row>
    <row r="27" spans="1:22" ht="15" customHeight="1" x14ac:dyDescent="0.25">
      <c r="I27" s="1" t="str">
        <f t="shared" ca="1" si="0"/>
        <v/>
      </c>
      <c r="L27" s="1" t="str">
        <f t="shared" si="1"/>
        <v/>
      </c>
      <c r="N27" s="1" t="e">
        <f>SUM(--MID(SUBSTITUTE("-"&amp;M27,"-",REPT(" ",15)),{15;30},15))/2</f>
        <v>#VALUE!</v>
      </c>
      <c r="P27" s="1" t="e">
        <f>SUM(--MID(SUBSTITUTE("-"&amp;O27,"-",REPT(" ",15)),{15;30},15))/2</f>
        <v>#VALUE!</v>
      </c>
      <c r="R27" s="1">
        <f>LOOKUP(Q27,{-9000000000;-50;0;100;125;130;175;200},{-2;-1;1;2;3;4;5;6})</f>
        <v>1</v>
      </c>
    </row>
    <row r="28" spans="1:22" s="7" customFormat="1" ht="15" customHeight="1" x14ac:dyDescent="0.25">
      <c r="A28" s="13">
        <v>2</v>
      </c>
      <c r="B28" s="13"/>
      <c r="C28" s="14" t="s">
        <v>71</v>
      </c>
      <c r="D28" s="15" t="s">
        <v>71</v>
      </c>
      <c r="E28" s="15" t="s">
        <v>71</v>
      </c>
      <c r="F28" s="15" t="s">
        <v>71</v>
      </c>
      <c r="G28" s="15" t="s">
        <v>71</v>
      </c>
      <c r="H28" s="15" t="s">
        <v>71</v>
      </c>
      <c r="I28" s="15"/>
      <c r="J28" s="15" t="s">
        <v>71</v>
      </c>
      <c r="K28" s="15" t="s">
        <v>71</v>
      </c>
      <c r="L28" s="15"/>
      <c r="M28" s="15" t="s">
        <v>71</v>
      </c>
      <c r="N28" s="15"/>
      <c r="O28" s="15" t="s">
        <v>71</v>
      </c>
      <c r="P28" s="15"/>
      <c r="Q28" s="15" t="s">
        <v>71</v>
      </c>
      <c r="R28" s="15"/>
      <c r="S28" s="15" t="s">
        <v>71</v>
      </c>
      <c r="T28" s="16" t="s">
        <v>71</v>
      </c>
      <c r="U28" s="1"/>
      <c r="V28" s="1"/>
    </row>
    <row r="29" spans="1:22" s="7" customFormat="1" ht="15" customHeight="1" x14ac:dyDescent="0.25">
      <c r="A29" s="13"/>
      <c r="B29" s="13"/>
      <c r="C29" s="10" t="s">
        <v>23</v>
      </c>
      <c r="D29" s="11" t="s">
        <v>23</v>
      </c>
      <c r="E29" s="11" t="s">
        <v>23</v>
      </c>
      <c r="F29" s="11" t="s">
        <v>23</v>
      </c>
      <c r="G29" s="11" t="s">
        <v>23</v>
      </c>
      <c r="H29" s="11" t="s">
        <v>23</v>
      </c>
      <c r="I29" s="11"/>
      <c r="J29" s="11" t="s">
        <v>23</v>
      </c>
      <c r="K29" s="11" t="s">
        <v>23</v>
      </c>
      <c r="L29" s="11"/>
      <c r="M29" s="11" t="s">
        <v>23</v>
      </c>
      <c r="N29" s="11"/>
      <c r="O29" s="11" t="s">
        <v>23</v>
      </c>
      <c r="P29" s="11"/>
      <c r="Q29" s="11" t="s">
        <v>23</v>
      </c>
      <c r="R29" s="11"/>
      <c r="S29" s="11" t="s">
        <v>23</v>
      </c>
      <c r="T29" s="12" t="s">
        <v>23</v>
      </c>
      <c r="U29" s="1"/>
      <c r="V29" s="1"/>
    </row>
    <row r="30" spans="1:22" s="7" customFormat="1" ht="15" customHeight="1" x14ac:dyDescent="0.25">
      <c r="A30" s="9" t="s">
        <v>72</v>
      </c>
      <c r="B30" s="9"/>
      <c r="C30" s="10" t="s">
        <v>43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/>
      <c r="J30" s="11" t="s">
        <v>43</v>
      </c>
      <c r="K30" s="11" t="s">
        <v>43</v>
      </c>
      <c r="L30" s="11"/>
      <c r="M30" s="11" t="s">
        <v>43</v>
      </c>
      <c r="N30" s="11"/>
      <c r="O30" s="11" t="s">
        <v>43</v>
      </c>
      <c r="P30" s="11"/>
      <c r="Q30" s="11" t="s">
        <v>43</v>
      </c>
      <c r="R30" s="11"/>
      <c r="S30" s="11" t="s">
        <v>43</v>
      </c>
      <c r="T30" s="12" t="s">
        <v>43</v>
      </c>
      <c r="U30" s="1"/>
      <c r="V30" s="1"/>
    </row>
    <row r="32" spans="1:22" s="7" customFormat="1" ht="15" customHeight="1" x14ac:dyDescent="0.25">
      <c r="A32" s="4" t="s">
        <v>0</v>
      </c>
      <c r="B32" s="2" t="s">
        <v>18</v>
      </c>
      <c r="C32" s="2" t="s">
        <v>2</v>
      </c>
      <c r="D32" s="2" t="s">
        <v>1</v>
      </c>
      <c r="E32" s="2" t="s">
        <v>3</v>
      </c>
      <c r="F32" s="2" t="s">
        <v>4</v>
      </c>
      <c r="G32" s="2" t="s">
        <v>19</v>
      </c>
      <c r="H32" s="2" t="s">
        <v>26</v>
      </c>
      <c r="I32" s="2"/>
      <c r="J32" s="2" t="s">
        <v>5</v>
      </c>
      <c r="K32" s="2" t="s">
        <v>6</v>
      </c>
      <c r="L32" s="2"/>
      <c r="M32" s="2" t="s">
        <v>7</v>
      </c>
      <c r="N32" s="2"/>
      <c r="O32" s="2" t="s">
        <v>8</v>
      </c>
      <c r="P32" s="2"/>
      <c r="Q32" s="2" t="s">
        <v>9</v>
      </c>
      <c r="R32" s="2"/>
      <c r="S32" s="2" t="s">
        <v>10</v>
      </c>
      <c r="T32" s="2" t="s">
        <v>11</v>
      </c>
      <c r="U32" s="1"/>
      <c r="V32" s="1"/>
    </row>
    <row r="33" spans="1:22" s="7" customFormat="1" ht="15" customHeight="1" x14ac:dyDescent="0.25">
      <c r="A33" s="3">
        <v>1</v>
      </c>
      <c r="B33" s="3" t="s">
        <v>29</v>
      </c>
      <c r="C33" s="5" t="s">
        <v>73</v>
      </c>
      <c r="D33" s="3">
        <v>4</v>
      </c>
      <c r="E33" s="5" t="s">
        <v>54</v>
      </c>
      <c r="F33" s="5" t="s">
        <v>65</v>
      </c>
      <c r="G33" s="3">
        <v>60</v>
      </c>
      <c r="H33" s="3">
        <v>8.5</v>
      </c>
      <c r="I33" s="3">
        <f t="shared" ref="I33:I54" ca="1" si="2">IF(H33="","",SUM(IF(ISNUMBER(0+MID(H33,ROW(INDIRECT("1:"&amp;LEN(H33))),1)),0+MID(H33,ROW(INDIRECT("1:"&amp;LEN(H33))),1),""))/SUM(IF(ISNUMBER(0+MID(H33,ROW(INDIRECT("1:"&amp;LEN(H33))),1)),1,"")))</f>
        <v>8</v>
      </c>
      <c r="J33" s="3">
        <v>2.8</v>
      </c>
      <c r="K33" s="3">
        <v>3.9</v>
      </c>
      <c r="L33" s="3">
        <f t="shared" ref="L33:L54" si="3">IF(K33="","",(J33+K33)/2)</f>
        <v>3.3499999999999996</v>
      </c>
      <c r="M33" s="3" t="s">
        <v>12</v>
      </c>
      <c r="N33" s="3">
        <f>SUM(--MID(SUBSTITUTE("-"&amp;M33,"-",REPT(" ",15)),{15;30},15))/2</f>
        <v>0</v>
      </c>
      <c r="O33" s="3" t="s">
        <v>12</v>
      </c>
      <c r="P33" s="3">
        <f>SUM(--MID(SUBSTITUTE("-"&amp;O33,"-",REPT(" ",15)),{15;30},15))/2</f>
        <v>0</v>
      </c>
      <c r="Q33" s="3">
        <v>33</v>
      </c>
      <c r="R33" s="3">
        <f>LOOKUP(Q33,{-9000000000;-50;0;100;125;130;175;200},{-2;-1;1;2;3;4;5;6})</f>
        <v>1</v>
      </c>
      <c r="S33" s="3">
        <v>9</v>
      </c>
      <c r="T33" s="3">
        <v>0</v>
      </c>
      <c r="U33" s="8">
        <v>14</v>
      </c>
      <c r="V33" s="8">
        <v>12</v>
      </c>
    </row>
    <row r="34" spans="1:22" s="7" customFormat="1" ht="15" customHeight="1" x14ac:dyDescent="0.25">
      <c r="A34" s="3">
        <v>2</v>
      </c>
      <c r="B34" s="3" t="s">
        <v>29</v>
      </c>
      <c r="C34" s="5" t="s">
        <v>74</v>
      </c>
      <c r="D34" s="3">
        <v>11</v>
      </c>
      <c r="E34" s="5" t="s">
        <v>75</v>
      </c>
      <c r="F34" s="5" t="s">
        <v>52</v>
      </c>
      <c r="G34" s="3">
        <v>60</v>
      </c>
      <c r="H34" s="3">
        <v>8.5</v>
      </c>
      <c r="I34" s="3">
        <f t="shared" ca="1" si="2"/>
        <v>8</v>
      </c>
      <c r="J34" s="3">
        <v>1.4</v>
      </c>
      <c r="K34" s="3">
        <v>3.5</v>
      </c>
      <c r="L34" s="3">
        <f t="shared" si="3"/>
        <v>2.4500000000000002</v>
      </c>
      <c r="M34" s="3" t="s">
        <v>12</v>
      </c>
      <c r="N34" s="3">
        <f>SUM(--MID(SUBSTITUTE("-"&amp;M34,"-",REPT(" ",15)),{15;30},15))/2</f>
        <v>0</v>
      </c>
      <c r="O34" s="3" t="s">
        <v>12</v>
      </c>
      <c r="P34" s="3">
        <f>SUM(--MID(SUBSTITUTE("-"&amp;O34,"-",REPT(" ",15)),{15;30},15))/2</f>
        <v>0</v>
      </c>
      <c r="Q34" s="3">
        <v>51.5</v>
      </c>
      <c r="R34" s="3">
        <f>LOOKUP(Q34,{-9000000000;-50;0;100;125;130;175;200},{-2;-1;1;2;3;4;5;6})</f>
        <v>1</v>
      </c>
      <c r="S34" s="3">
        <v>8.5</v>
      </c>
      <c r="T34" s="3">
        <v>0</v>
      </c>
      <c r="U34" s="8">
        <v>20</v>
      </c>
      <c r="V34" s="8">
        <v>35</v>
      </c>
    </row>
    <row r="35" spans="1:22" s="7" customFormat="1" ht="15" customHeight="1" x14ac:dyDescent="0.25">
      <c r="A35" s="3">
        <v>3</v>
      </c>
      <c r="B35" s="3" t="s">
        <v>29</v>
      </c>
      <c r="C35" s="5" t="s">
        <v>76</v>
      </c>
      <c r="D35" s="3">
        <v>5</v>
      </c>
      <c r="E35" s="5" t="s">
        <v>70</v>
      </c>
      <c r="F35" s="5" t="s">
        <v>77</v>
      </c>
      <c r="G35" s="3">
        <v>60</v>
      </c>
      <c r="H35" s="3">
        <v>8.5</v>
      </c>
      <c r="I35" s="3">
        <f t="shared" ca="1" si="2"/>
        <v>8</v>
      </c>
      <c r="J35" s="3">
        <v>4.5999999999999996</v>
      </c>
      <c r="K35" s="3">
        <v>4.0999999999999996</v>
      </c>
      <c r="L35" s="3">
        <f t="shared" si="3"/>
        <v>4.3499999999999996</v>
      </c>
      <c r="M35" s="3" t="s">
        <v>12</v>
      </c>
      <c r="N35" s="3">
        <f>SUM(--MID(SUBSTITUTE("-"&amp;M35,"-",REPT(" ",15)),{15;30},15))/2</f>
        <v>0</v>
      </c>
      <c r="O35" s="3" t="s">
        <v>12</v>
      </c>
      <c r="P35" s="3">
        <f>SUM(--MID(SUBSTITUTE("-"&amp;O35,"-",REPT(" ",15)),{15;30},15))/2</f>
        <v>0</v>
      </c>
      <c r="Q35" s="3">
        <v>59.5</v>
      </c>
      <c r="R35" s="3">
        <f>LOOKUP(Q35,{-9000000000;-50;0;100;125;130;175;200},{-2;-1;1;2;3;4;5;6})</f>
        <v>1</v>
      </c>
      <c r="S35" s="3">
        <v>11</v>
      </c>
      <c r="T35" s="3">
        <v>0</v>
      </c>
      <c r="U35" s="8">
        <v>7.5</v>
      </c>
      <c r="V35" s="8">
        <v>12</v>
      </c>
    </row>
    <row r="36" spans="1:22" s="7" customFormat="1" ht="15" customHeight="1" x14ac:dyDescent="0.25">
      <c r="A36" s="3">
        <v>4</v>
      </c>
      <c r="B36" s="3">
        <v>8</v>
      </c>
      <c r="C36" s="5" t="s">
        <v>78</v>
      </c>
      <c r="D36" s="3">
        <v>8</v>
      </c>
      <c r="E36" s="5" t="s">
        <v>79</v>
      </c>
      <c r="F36" s="5" t="s">
        <v>80</v>
      </c>
      <c r="G36" s="3">
        <v>60</v>
      </c>
      <c r="H36" s="3">
        <v>8.5</v>
      </c>
      <c r="I36" s="3">
        <f t="shared" ca="1" si="2"/>
        <v>8</v>
      </c>
      <c r="J36" s="3">
        <v>1.9</v>
      </c>
      <c r="K36" s="3">
        <v>3.4</v>
      </c>
      <c r="L36" s="3">
        <f t="shared" si="3"/>
        <v>2.65</v>
      </c>
      <c r="M36" s="3" t="s">
        <v>12</v>
      </c>
      <c r="N36" s="3">
        <f>SUM(--MID(SUBSTITUTE("-"&amp;M36,"-",REPT(" ",15)),{15;30},15))/2</f>
        <v>0</v>
      </c>
      <c r="O36" s="3" t="s">
        <v>12</v>
      </c>
      <c r="P36" s="3">
        <f>SUM(--MID(SUBSTITUTE("-"&amp;O36,"-",REPT(" ",15)),{15;30},15))/2</f>
        <v>0</v>
      </c>
      <c r="Q36" s="3">
        <v>58.5</v>
      </c>
      <c r="R36" s="3">
        <f>LOOKUP(Q36,{-9000000000;-50;0;100;125;130;175;200},{-2;-1;1;2;3;4;5;6})</f>
        <v>1</v>
      </c>
      <c r="S36" s="3">
        <v>10</v>
      </c>
      <c r="T36" s="3">
        <v>28</v>
      </c>
      <c r="U36" s="8">
        <v>33</v>
      </c>
      <c r="V36" s="8">
        <v>55</v>
      </c>
    </row>
    <row r="37" spans="1:22" s="7" customFormat="1" ht="15" customHeight="1" x14ac:dyDescent="0.25">
      <c r="A37" s="3">
        <v>5</v>
      </c>
      <c r="B37" s="3" t="s">
        <v>29</v>
      </c>
      <c r="C37" s="5" t="s">
        <v>81</v>
      </c>
      <c r="D37" s="3">
        <v>9</v>
      </c>
      <c r="E37" s="5" t="s">
        <v>51</v>
      </c>
      <c r="F37" s="5" t="s">
        <v>80</v>
      </c>
      <c r="G37" s="3">
        <v>60</v>
      </c>
      <c r="H37" s="3">
        <v>8.5</v>
      </c>
      <c r="I37" s="3">
        <f t="shared" ca="1" si="2"/>
        <v>8</v>
      </c>
      <c r="J37" s="3">
        <v>4.2</v>
      </c>
      <c r="K37" s="3">
        <v>3.4</v>
      </c>
      <c r="L37" s="3">
        <f t="shared" si="3"/>
        <v>3.8</v>
      </c>
      <c r="M37" s="3" t="s">
        <v>12</v>
      </c>
      <c r="N37" s="3">
        <f>SUM(--MID(SUBSTITUTE("-"&amp;M37,"-",REPT(" ",15)),{15;30},15))/2</f>
        <v>0</v>
      </c>
      <c r="O37" s="3" t="s">
        <v>12</v>
      </c>
      <c r="P37" s="3">
        <f>SUM(--MID(SUBSTITUTE("-"&amp;O37,"-",REPT(" ",15)),{15;30},15))/2</f>
        <v>0</v>
      </c>
      <c r="Q37" s="3">
        <v>40</v>
      </c>
      <c r="R37" s="3">
        <f>LOOKUP(Q37,{-9000000000;-50;0;100;125;130;175;200},{-2;-1;1;2;3;4;5;6})</f>
        <v>1</v>
      </c>
      <c r="S37" s="3">
        <v>10</v>
      </c>
      <c r="T37" s="3">
        <v>0</v>
      </c>
      <c r="U37" s="8">
        <v>20</v>
      </c>
      <c r="V37" s="8">
        <v>45</v>
      </c>
    </row>
    <row r="38" spans="1:22" s="7" customFormat="1" ht="15" customHeight="1" x14ac:dyDescent="0.25">
      <c r="A38" s="3">
        <v>6</v>
      </c>
      <c r="B38" s="3" t="s">
        <v>29</v>
      </c>
      <c r="C38" s="5" t="s">
        <v>82</v>
      </c>
      <c r="D38" s="3">
        <v>6</v>
      </c>
      <c r="E38" s="5" t="s">
        <v>56</v>
      </c>
      <c r="F38" s="5" t="s">
        <v>49</v>
      </c>
      <c r="G38" s="3">
        <v>60</v>
      </c>
      <c r="H38" s="3">
        <v>8.5</v>
      </c>
      <c r="I38" s="3">
        <f t="shared" ca="1" si="2"/>
        <v>8</v>
      </c>
      <c r="J38" s="3">
        <v>4.4000000000000004</v>
      </c>
      <c r="K38" s="3">
        <v>3.6</v>
      </c>
      <c r="L38" s="3">
        <f t="shared" si="3"/>
        <v>4</v>
      </c>
      <c r="M38" s="3" t="s">
        <v>12</v>
      </c>
      <c r="N38" s="3">
        <f>SUM(--MID(SUBSTITUTE("-"&amp;M38,"-",REPT(" ",15)),{15;30},15))/2</f>
        <v>0</v>
      </c>
      <c r="O38" s="3" t="s">
        <v>12</v>
      </c>
      <c r="P38" s="3">
        <f>SUM(--MID(SUBSTITUTE("-"&amp;O38,"-",REPT(" ",15)),{15;30},15))/2</f>
        <v>0</v>
      </c>
      <c r="Q38" s="3">
        <v>82.5</v>
      </c>
      <c r="R38" s="3">
        <f>LOOKUP(Q38,{-9000000000;-50;0;100;125;130;175;200},{-2;-1;1;2;3;4;5;6})</f>
        <v>1</v>
      </c>
      <c r="S38" s="3">
        <v>11</v>
      </c>
      <c r="T38" s="3">
        <v>0</v>
      </c>
      <c r="U38" s="8">
        <v>2.5</v>
      </c>
      <c r="V38" s="8">
        <v>1.4</v>
      </c>
    </row>
    <row r="39" spans="1:22" s="7" customFormat="1" ht="15" customHeight="1" x14ac:dyDescent="0.25">
      <c r="A39" s="3">
        <v>7</v>
      </c>
      <c r="B39" s="3" t="s">
        <v>29</v>
      </c>
      <c r="C39" s="5" t="s">
        <v>83</v>
      </c>
      <c r="D39" s="3">
        <v>3</v>
      </c>
      <c r="E39" s="5" t="s">
        <v>84</v>
      </c>
      <c r="F39" s="5" t="s">
        <v>31</v>
      </c>
      <c r="G39" s="3">
        <v>60</v>
      </c>
      <c r="H39" s="3">
        <v>8.5</v>
      </c>
      <c r="I39" s="3">
        <f t="shared" ca="1" si="2"/>
        <v>8</v>
      </c>
      <c r="J39" s="3">
        <v>2</v>
      </c>
      <c r="K39" s="3">
        <v>3</v>
      </c>
      <c r="L39" s="3">
        <f t="shared" si="3"/>
        <v>2.5</v>
      </c>
      <c r="M39" s="3" t="s">
        <v>12</v>
      </c>
      <c r="N39" s="3">
        <f>SUM(--MID(SUBSTITUTE("-"&amp;M39,"-",REPT(" ",15)),{15;30},15))/2</f>
        <v>0</v>
      </c>
      <c r="O39" s="3" t="s">
        <v>12</v>
      </c>
      <c r="P39" s="3">
        <f>SUM(--MID(SUBSTITUTE("-"&amp;O39,"-",REPT(" ",15)),{15;30},15))/2</f>
        <v>0</v>
      </c>
      <c r="Q39" s="3">
        <v>40.5</v>
      </c>
      <c r="R39" s="3">
        <f>LOOKUP(Q39,{-9000000000;-50;0;100;125;130;175;200},{-2;-1;1;2;3;4;5;6})</f>
        <v>1</v>
      </c>
      <c r="S39" s="3">
        <v>8</v>
      </c>
      <c r="T39" s="3">
        <v>0</v>
      </c>
      <c r="U39" s="8">
        <v>25</v>
      </c>
      <c r="V39" s="8">
        <v>28</v>
      </c>
    </row>
    <row r="40" spans="1:22" s="7" customFormat="1" ht="15" customHeight="1" x14ac:dyDescent="0.25">
      <c r="A40" s="3">
        <v>8</v>
      </c>
      <c r="B40" s="3" t="s">
        <v>29</v>
      </c>
      <c r="C40" s="5" t="s">
        <v>85</v>
      </c>
      <c r="D40" s="3">
        <v>12</v>
      </c>
      <c r="E40" s="5" t="s">
        <v>45</v>
      </c>
      <c r="F40" s="5" t="s">
        <v>86</v>
      </c>
      <c r="G40" s="3">
        <v>60</v>
      </c>
      <c r="H40" s="3">
        <v>8.5</v>
      </c>
      <c r="I40" s="3">
        <f t="shared" ca="1" si="2"/>
        <v>8</v>
      </c>
      <c r="J40" s="3">
        <v>3.9</v>
      </c>
      <c r="K40" s="3">
        <v>4.2</v>
      </c>
      <c r="L40" s="3">
        <f t="shared" si="3"/>
        <v>4.05</v>
      </c>
      <c r="M40" s="3" t="s">
        <v>12</v>
      </c>
      <c r="N40" s="3">
        <f>SUM(--MID(SUBSTITUTE("-"&amp;M40,"-",REPT(" ",15)),{15;30},15))/2</f>
        <v>0</v>
      </c>
      <c r="O40" s="3" t="s">
        <v>12</v>
      </c>
      <c r="P40" s="3">
        <f>SUM(--MID(SUBSTITUTE("-"&amp;O40,"-",REPT(" ",15)),{15;30},15))/2</f>
        <v>0</v>
      </c>
      <c r="Q40" s="3">
        <v>48</v>
      </c>
      <c r="R40" s="3">
        <f>LOOKUP(Q40,{-9000000000;-50;0;100;125;130;175;200},{-2;-1;1;2;3;4;5;6})</f>
        <v>1</v>
      </c>
      <c r="S40" s="3">
        <v>9.5</v>
      </c>
      <c r="T40" s="3">
        <v>0</v>
      </c>
      <c r="U40" s="8">
        <v>7.5</v>
      </c>
      <c r="V40" s="8">
        <v>7</v>
      </c>
    </row>
    <row r="41" spans="1:22" s="7" customFormat="1" ht="15" customHeight="1" x14ac:dyDescent="0.25">
      <c r="A41" s="3">
        <v>9</v>
      </c>
      <c r="B41" s="3" t="s">
        <v>29</v>
      </c>
      <c r="C41" s="5" t="s">
        <v>87</v>
      </c>
      <c r="D41" s="3">
        <v>1</v>
      </c>
      <c r="E41" s="5" t="s">
        <v>58</v>
      </c>
      <c r="F41" s="5" t="s">
        <v>30</v>
      </c>
      <c r="G41" s="3">
        <v>60</v>
      </c>
      <c r="H41" s="3">
        <v>8.5</v>
      </c>
      <c r="I41" s="3">
        <f t="shared" ca="1" si="2"/>
        <v>8</v>
      </c>
      <c r="J41" s="3">
        <v>1.9</v>
      </c>
      <c r="K41" s="3">
        <v>3.3</v>
      </c>
      <c r="L41" s="3">
        <f t="shared" si="3"/>
        <v>2.5999999999999996</v>
      </c>
      <c r="M41" s="3" t="s">
        <v>12</v>
      </c>
      <c r="N41" s="3">
        <f>SUM(--MID(SUBSTITUTE("-"&amp;M41,"-",REPT(" ",15)),{15;30},15))/2</f>
        <v>0</v>
      </c>
      <c r="O41" s="3" t="s">
        <v>12</v>
      </c>
      <c r="P41" s="3">
        <f>SUM(--MID(SUBSTITUTE("-"&amp;O41,"-",REPT(" ",15)),{15;30},15))/2</f>
        <v>0</v>
      </c>
      <c r="Q41" s="3">
        <v>59.5</v>
      </c>
      <c r="R41" s="3">
        <f>LOOKUP(Q41,{-9000000000;-50;0;100;125;130;175;200},{-2;-1;1;2;3;4;5;6})</f>
        <v>1</v>
      </c>
      <c r="S41" s="3">
        <v>8</v>
      </c>
      <c r="T41" s="3">
        <v>0</v>
      </c>
      <c r="U41" s="8">
        <v>5.5</v>
      </c>
      <c r="V41" s="8">
        <v>7.25</v>
      </c>
    </row>
    <row r="42" spans="1:22" s="7" customFormat="1" ht="15" customHeight="1" x14ac:dyDescent="0.25">
      <c r="A42" s="3">
        <v>10</v>
      </c>
      <c r="B42" s="3" t="s">
        <v>29</v>
      </c>
      <c r="C42" s="5" t="s">
        <v>88</v>
      </c>
      <c r="D42" s="3">
        <v>2</v>
      </c>
      <c r="E42" s="5" t="s">
        <v>67</v>
      </c>
      <c r="F42" s="5" t="s">
        <v>77</v>
      </c>
      <c r="G42" s="3">
        <v>60</v>
      </c>
      <c r="H42" s="3">
        <v>8.5</v>
      </c>
      <c r="I42" s="3">
        <f t="shared" ca="1" si="2"/>
        <v>8</v>
      </c>
      <c r="J42" s="3">
        <v>2.2999999999999998</v>
      </c>
      <c r="K42" s="3">
        <v>4.0999999999999996</v>
      </c>
      <c r="L42" s="3">
        <f t="shared" si="3"/>
        <v>3.1999999999999997</v>
      </c>
      <c r="M42" s="3" t="s">
        <v>12</v>
      </c>
      <c r="N42" s="3">
        <f>SUM(--MID(SUBSTITUTE("-"&amp;M42,"-",REPT(" ",15)),{15;30},15))/2</f>
        <v>0</v>
      </c>
      <c r="O42" s="3" t="s">
        <v>12</v>
      </c>
      <c r="P42" s="3">
        <f>SUM(--MID(SUBSTITUTE("-"&amp;O42,"-",REPT(" ",15)),{15;30},15))/2</f>
        <v>0</v>
      </c>
      <c r="Q42" s="3">
        <v>46.5</v>
      </c>
      <c r="R42" s="3">
        <f>LOOKUP(Q42,{-9000000000;-50;0;100;125;130;175;200},{-2;-1;1;2;3;4;5;6})</f>
        <v>1</v>
      </c>
      <c r="S42" s="3">
        <v>8.5</v>
      </c>
      <c r="T42" s="3">
        <v>0</v>
      </c>
      <c r="U42" s="8">
        <v>7.5</v>
      </c>
      <c r="V42" s="8">
        <v>5</v>
      </c>
    </row>
    <row r="43" spans="1:22" s="7" customFormat="1" ht="15" customHeight="1" x14ac:dyDescent="0.25">
      <c r="A43" s="3">
        <v>11</v>
      </c>
      <c r="B43" s="3" t="s">
        <v>29</v>
      </c>
      <c r="C43" s="5" t="s">
        <v>89</v>
      </c>
      <c r="D43" s="3">
        <v>7</v>
      </c>
      <c r="E43" s="5" t="s">
        <v>61</v>
      </c>
      <c r="F43" s="5" t="s">
        <v>62</v>
      </c>
      <c r="G43" s="3">
        <v>57.5</v>
      </c>
      <c r="H43" s="3">
        <v>8.5</v>
      </c>
      <c r="I43" s="3">
        <f t="shared" ca="1" si="2"/>
        <v>8</v>
      </c>
      <c r="J43" s="3">
        <v>4.5</v>
      </c>
      <c r="K43" s="3">
        <v>3.9</v>
      </c>
      <c r="L43" s="3">
        <f t="shared" si="3"/>
        <v>4.2</v>
      </c>
      <c r="M43" s="3" t="s">
        <v>12</v>
      </c>
      <c r="N43" s="3">
        <f>SUM(--MID(SUBSTITUTE("-"&amp;M43,"-",REPT(" ",15)),{15;30},15))/2</f>
        <v>0</v>
      </c>
      <c r="O43" s="3" t="s">
        <v>12</v>
      </c>
      <c r="P43" s="3">
        <f>SUM(--MID(SUBSTITUTE("-"&amp;O43,"-",REPT(" ",15)),{15;30},15))/2</f>
        <v>0</v>
      </c>
      <c r="Q43" s="3">
        <v>61.5</v>
      </c>
      <c r="R43" s="3">
        <f>LOOKUP(Q43,{-9000000000;-50;0;100;125;130;175;200},{-2;-1;1;2;3;4;5;6})</f>
        <v>1</v>
      </c>
      <c r="S43" s="3">
        <v>10</v>
      </c>
      <c r="T43" s="3">
        <v>0</v>
      </c>
      <c r="U43" s="8">
        <v>8</v>
      </c>
      <c r="V43" s="8">
        <v>15</v>
      </c>
    </row>
    <row r="44" spans="1:22" s="7" customFormat="1" ht="15" customHeight="1" x14ac:dyDescent="0.25">
      <c r="A44" s="3">
        <v>12</v>
      </c>
      <c r="B44" s="3">
        <v>5</v>
      </c>
      <c r="C44" s="5" t="s">
        <v>90</v>
      </c>
      <c r="D44" s="3">
        <v>10</v>
      </c>
      <c r="E44" s="5" t="s">
        <v>64</v>
      </c>
      <c r="F44" s="5" t="s">
        <v>65</v>
      </c>
      <c r="G44" s="3">
        <v>57.5</v>
      </c>
      <c r="H44" s="3">
        <v>10</v>
      </c>
      <c r="I44" s="3">
        <f t="shared" ca="1" si="2"/>
        <v>1</v>
      </c>
      <c r="J44" s="3">
        <v>4.3</v>
      </c>
      <c r="K44" s="3">
        <v>3.9</v>
      </c>
      <c r="L44" s="3">
        <f t="shared" si="3"/>
        <v>4.0999999999999996</v>
      </c>
      <c r="M44" s="3" t="s">
        <v>12</v>
      </c>
      <c r="N44" s="3">
        <f>SUM(--MID(SUBSTITUTE("-"&amp;M44,"-",REPT(" ",15)),{15;30},15))/2</f>
        <v>0</v>
      </c>
      <c r="O44" s="3" t="s">
        <v>12</v>
      </c>
      <c r="P44" s="3">
        <f>SUM(--MID(SUBSTITUTE("-"&amp;O44,"-",REPT(" ",15)),{15;30},15))/2</f>
        <v>0</v>
      </c>
      <c r="Q44" s="3">
        <v>133</v>
      </c>
      <c r="R44" s="3">
        <f>LOOKUP(Q44,{-9000000000;-50;0;100;125;130;175;200},{-2;-1;1;2;3;4;5;6})</f>
        <v>4</v>
      </c>
      <c r="S44" s="3">
        <v>14.5</v>
      </c>
      <c r="T44" s="3">
        <v>28</v>
      </c>
      <c r="U44" s="8">
        <v>3.3</v>
      </c>
      <c r="V44" s="8">
        <v>5</v>
      </c>
    </row>
    <row r="45" spans="1:22" ht="15" customHeight="1" x14ac:dyDescent="0.25">
      <c r="I45" s="1" t="str">
        <f t="shared" ca="1" si="2"/>
        <v/>
      </c>
      <c r="L45" s="1" t="str">
        <f t="shared" si="3"/>
        <v/>
      </c>
      <c r="N45" s="1" t="e">
        <f>SUM(--MID(SUBSTITUTE("-"&amp;M45,"-",REPT(" ",15)),{15;30},15))/2</f>
        <v>#VALUE!</v>
      </c>
      <c r="P45" s="1" t="e">
        <f>SUM(--MID(SUBSTITUTE("-"&amp;O45,"-",REPT(" ",15)),{15;30},15))/2</f>
        <v>#VALUE!</v>
      </c>
      <c r="R45" s="1">
        <f>LOOKUP(Q45,{-9000000000;-50;0;100;125;130;175;200},{-2;-1;1;2;3;4;5;6})</f>
        <v>1</v>
      </c>
    </row>
    <row r="46" spans="1:22" ht="15" customHeight="1" x14ac:dyDescent="0.25">
      <c r="I46" s="1" t="str">
        <f t="shared" ca="1" si="2"/>
        <v/>
      </c>
      <c r="L46" s="1" t="str">
        <f t="shared" si="3"/>
        <v/>
      </c>
      <c r="N46" s="1" t="e">
        <f>SUM(--MID(SUBSTITUTE("-"&amp;M46,"-",REPT(" ",15)),{15;30},15))/2</f>
        <v>#VALUE!</v>
      </c>
      <c r="P46" s="1" t="e">
        <f>SUM(--MID(SUBSTITUTE("-"&amp;O46,"-",REPT(" ",15)),{15;30},15))/2</f>
        <v>#VALUE!</v>
      </c>
      <c r="R46" s="1">
        <f>LOOKUP(Q46,{-9000000000;-50;0;100;125;130;175;200},{-2;-1;1;2;3;4;5;6})</f>
        <v>1</v>
      </c>
    </row>
    <row r="47" spans="1:22" ht="15" customHeight="1" x14ac:dyDescent="0.25">
      <c r="I47" s="1" t="str">
        <f t="shared" ca="1" si="2"/>
        <v/>
      </c>
      <c r="L47" s="1" t="str">
        <f t="shared" si="3"/>
        <v/>
      </c>
      <c r="N47" s="1" t="e">
        <f>SUM(--MID(SUBSTITUTE("-"&amp;M47,"-",REPT(" ",15)),{15;30},15))/2</f>
        <v>#VALUE!</v>
      </c>
      <c r="P47" s="1" t="e">
        <f>SUM(--MID(SUBSTITUTE("-"&amp;O47,"-",REPT(" ",15)),{15;30},15))/2</f>
        <v>#VALUE!</v>
      </c>
      <c r="R47" s="1">
        <f>LOOKUP(Q47,{-9000000000;-50;0;100;125;130;175;200},{-2;-1;1;2;3;4;5;6})</f>
        <v>1</v>
      </c>
    </row>
    <row r="48" spans="1:22" ht="15" customHeight="1" x14ac:dyDescent="0.25">
      <c r="I48" s="1" t="str">
        <f t="shared" ca="1" si="2"/>
        <v/>
      </c>
      <c r="L48" s="1" t="str">
        <f t="shared" si="3"/>
        <v/>
      </c>
      <c r="N48" s="1" t="e">
        <f>SUM(--MID(SUBSTITUTE("-"&amp;M48,"-",REPT(" ",15)),{15;30},15))/2</f>
        <v>#VALUE!</v>
      </c>
      <c r="P48" s="1" t="e">
        <f>SUM(--MID(SUBSTITUTE("-"&amp;O48,"-",REPT(" ",15)),{15;30},15))/2</f>
        <v>#VALUE!</v>
      </c>
      <c r="R48" s="1">
        <f>LOOKUP(Q48,{-9000000000;-50;0;100;125;130;175;200},{-2;-1;1;2;3;4;5;6})</f>
        <v>1</v>
      </c>
    </row>
    <row r="49" spans="1:22" ht="15" customHeight="1" x14ac:dyDescent="0.25">
      <c r="I49" s="1" t="str">
        <f t="shared" ca="1" si="2"/>
        <v/>
      </c>
      <c r="L49" s="1" t="str">
        <f t="shared" si="3"/>
        <v/>
      </c>
      <c r="N49" s="1" t="e">
        <f>SUM(--MID(SUBSTITUTE("-"&amp;M49,"-",REPT(" ",15)),{15;30},15))/2</f>
        <v>#VALUE!</v>
      </c>
      <c r="P49" s="1" t="e">
        <f>SUM(--MID(SUBSTITUTE("-"&amp;O49,"-",REPT(" ",15)),{15;30},15))/2</f>
        <v>#VALUE!</v>
      </c>
      <c r="R49" s="1">
        <f>LOOKUP(Q49,{-9000000000;-50;0;100;125;130;175;200},{-2;-1;1;2;3;4;5;6})</f>
        <v>1</v>
      </c>
    </row>
    <row r="50" spans="1:22" ht="15" customHeight="1" x14ac:dyDescent="0.25">
      <c r="I50" s="1" t="str">
        <f t="shared" ca="1" si="2"/>
        <v/>
      </c>
      <c r="L50" s="1" t="str">
        <f t="shared" si="3"/>
        <v/>
      </c>
      <c r="N50" s="1" t="e">
        <f>SUM(--MID(SUBSTITUTE("-"&amp;M50,"-",REPT(" ",15)),{15;30},15))/2</f>
        <v>#VALUE!</v>
      </c>
      <c r="P50" s="1" t="e">
        <f>SUM(--MID(SUBSTITUTE("-"&amp;O50,"-",REPT(" ",15)),{15;30},15))/2</f>
        <v>#VALUE!</v>
      </c>
      <c r="R50" s="1">
        <f>LOOKUP(Q50,{-9000000000;-50;0;100;125;130;175;200},{-2;-1;1;2;3;4;5;6})</f>
        <v>1</v>
      </c>
    </row>
    <row r="51" spans="1:22" ht="15" customHeight="1" x14ac:dyDescent="0.25">
      <c r="I51" s="1" t="str">
        <f t="shared" ca="1" si="2"/>
        <v/>
      </c>
      <c r="L51" s="1" t="str">
        <f t="shared" si="3"/>
        <v/>
      </c>
      <c r="N51" s="1" t="e">
        <f>SUM(--MID(SUBSTITUTE("-"&amp;M51,"-",REPT(" ",15)),{15;30},15))/2</f>
        <v>#VALUE!</v>
      </c>
      <c r="P51" s="1" t="e">
        <f>SUM(--MID(SUBSTITUTE("-"&amp;O51,"-",REPT(" ",15)),{15;30},15))/2</f>
        <v>#VALUE!</v>
      </c>
      <c r="R51" s="1">
        <f>LOOKUP(Q51,{-9000000000;-50;0;100;125;130;175;200},{-2;-1;1;2;3;4;5;6})</f>
        <v>1</v>
      </c>
    </row>
    <row r="52" spans="1:22" ht="15" customHeight="1" x14ac:dyDescent="0.25">
      <c r="I52" s="1" t="str">
        <f t="shared" ca="1" si="2"/>
        <v/>
      </c>
      <c r="L52" s="1" t="str">
        <f t="shared" si="3"/>
        <v/>
      </c>
      <c r="N52" s="1" t="e">
        <f>SUM(--MID(SUBSTITUTE("-"&amp;M52,"-",REPT(" ",15)),{15;30},15))/2</f>
        <v>#VALUE!</v>
      </c>
      <c r="P52" s="1" t="e">
        <f>SUM(--MID(SUBSTITUTE("-"&amp;O52,"-",REPT(" ",15)),{15;30},15))/2</f>
        <v>#VALUE!</v>
      </c>
      <c r="R52" s="1">
        <f>LOOKUP(Q52,{-9000000000;-50;0;100;125;130;175;200},{-2;-1;1;2;3;4;5;6})</f>
        <v>1</v>
      </c>
    </row>
    <row r="53" spans="1:22" ht="15" customHeight="1" x14ac:dyDescent="0.25">
      <c r="I53" s="1" t="str">
        <f t="shared" ca="1" si="2"/>
        <v/>
      </c>
      <c r="L53" s="1" t="str">
        <f t="shared" si="3"/>
        <v/>
      </c>
      <c r="N53" s="1" t="e">
        <f>SUM(--MID(SUBSTITUTE("-"&amp;M53,"-",REPT(" ",15)),{15;30},15))/2</f>
        <v>#VALUE!</v>
      </c>
      <c r="P53" s="1" t="e">
        <f>SUM(--MID(SUBSTITUTE("-"&amp;O53,"-",REPT(" ",15)),{15;30},15))/2</f>
        <v>#VALUE!</v>
      </c>
      <c r="R53" s="1">
        <f>LOOKUP(Q53,{-9000000000;-50;0;100;125;130;175;200},{-2;-1;1;2;3;4;5;6})</f>
        <v>1</v>
      </c>
    </row>
    <row r="54" spans="1:22" ht="15" customHeight="1" x14ac:dyDescent="0.25">
      <c r="I54" s="1" t="str">
        <f t="shared" ca="1" si="2"/>
        <v/>
      </c>
      <c r="L54" s="1" t="str">
        <f t="shared" si="3"/>
        <v/>
      </c>
      <c r="N54" s="1" t="e">
        <f>SUM(--MID(SUBSTITUTE("-"&amp;M54,"-",REPT(" ",15)),{15;30},15))/2</f>
        <v>#VALUE!</v>
      </c>
      <c r="P54" s="1" t="e">
        <f>SUM(--MID(SUBSTITUTE("-"&amp;O54,"-",REPT(" ",15)),{15;30},15))/2</f>
        <v>#VALUE!</v>
      </c>
      <c r="R54" s="1">
        <f>LOOKUP(Q54,{-9000000000;-50;0;100;125;130;175;200},{-2;-1;1;2;3;4;5;6})</f>
        <v>1</v>
      </c>
    </row>
    <row r="55" spans="1:22" s="7" customFormat="1" ht="15" customHeight="1" x14ac:dyDescent="0.25">
      <c r="A55" s="13">
        <v>3</v>
      </c>
      <c r="B55" s="13"/>
      <c r="C55" s="14" t="s">
        <v>91</v>
      </c>
      <c r="D55" s="15" t="s">
        <v>91</v>
      </c>
      <c r="E55" s="15" t="s">
        <v>91</v>
      </c>
      <c r="F55" s="15" t="s">
        <v>91</v>
      </c>
      <c r="G55" s="15" t="s">
        <v>91</v>
      </c>
      <c r="H55" s="15" t="s">
        <v>91</v>
      </c>
      <c r="I55" s="15"/>
      <c r="J55" s="15" t="s">
        <v>91</v>
      </c>
      <c r="K55" s="15" t="s">
        <v>91</v>
      </c>
      <c r="L55" s="15"/>
      <c r="M55" s="15" t="s">
        <v>91</v>
      </c>
      <c r="N55" s="15"/>
      <c r="O55" s="15" t="s">
        <v>91</v>
      </c>
      <c r="P55" s="15"/>
      <c r="Q55" s="15" t="s">
        <v>91</v>
      </c>
      <c r="R55" s="15"/>
      <c r="S55" s="15" t="s">
        <v>91</v>
      </c>
      <c r="T55" s="16" t="s">
        <v>91</v>
      </c>
      <c r="U55" s="1"/>
      <c r="V55" s="1"/>
    </row>
    <row r="56" spans="1:22" s="7" customFormat="1" ht="15" customHeight="1" x14ac:dyDescent="0.25">
      <c r="A56" s="13"/>
      <c r="B56" s="13"/>
      <c r="C56" s="10" t="s">
        <v>92</v>
      </c>
      <c r="D56" s="11" t="s">
        <v>92</v>
      </c>
      <c r="E56" s="11" t="s">
        <v>92</v>
      </c>
      <c r="F56" s="11" t="s">
        <v>92</v>
      </c>
      <c r="G56" s="11" t="s">
        <v>92</v>
      </c>
      <c r="H56" s="11" t="s">
        <v>92</v>
      </c>
      <c r="I56" s="11"/>
      <c r="J56" s="11" t="s">
        <v>92</v>
      </c>
      <c r="K56" s="11" t="s">
        <v>92</v>
      </c>
      <c r="L56" s="11"/>
      <c r="M56" s="11" t="s">
        <v>92</v>
      </c>
      <c r="N56" s="11"/>
      <c r="O56" s="11" t="s">
        <v>92</v>
      </c>
      <c r="P56" s="11"/>
      <c r="Q56" s="11" t="s">
        <v>92</v>
      </c>
      <c r="R56" s="11"/>
      <c r="S56" s="11" t="s">
        <v>92</v>
      </c>
      <c r="T56" s="12" t="s">
        <v>92</v>
      </c>
      <c r="U56" s="1"/>
      <c r="V56" s="1"/>
    </row>
    <row r="57" spans="1:22" s="7" customFormat="1" ht="15" customHeight="1" x14ac:dyDescent="0.25">
      <c r="A57" s="9" t="s">
        <v>93</v>
      </c>
      <c r="B57" s="9"/>
      <c r="C57" s="10" t="s">
        <v>35</v>
      </c>
      <c r="D57" s="11" t="s">
        <v>35</v>
      </c>
      <c r="E57" s="11" t="s">
        <v>35</v>
      </c>
      <c r="F57" s="11" t="s">
        <v>35</v>
      </c>
      <c r="G57" s="11" t="s">
        <v>35</v>
      </c>
      <c r="H57" s="11" t="s">
        <v>35</v>
      </c>
      <c r="I57" s="11"/>
      <c r="J57" s="11" t="s">
        <v>35</v>
      </c>
      <c r="K57" s="11" t="s">
        <v>35</v>
      </c>
      <c r="L57" s="11"/>
      <c r="M57" s="11" t="s">
        <v>35</v>
      </c>
      <c r="N57" s="11"/>
      <c r="O57" s="11" t="s">
        <v>35</v>
      </c>
      <c r="P57" s="11"/>
      <c r="Q57" s="11" t="s">
        <v>35</v>
      </c>
      <c r="R57" s="11"/>
      <c r="S57" s="11" t="s">
        <v>35</v>
      </c>
      <c r="T57" s="12" t="s">
        <v>35</v>
      </c>
      <c r="U57" s="1"/>
      <c r="V57" s="1"/>
    </row>
    <row r="59" spans="1:22" s="7" customFormat="1" ht="15" customHeight="1" x14ac:dyDescent="0.25">
      <c r="A59" s="4" t="s">
        <v>0</v>
      </c>
      <c r="B59" s="2" t="s">
        <v>18</v>
      </c>
      <c r="C59" s="2" t="s">
        <v>2</v>
      </c>
      <c r="D59" s="2" t="s">
        <v>1</v>
      </c>
      <c r="E59" s="2" t="s">
        <v>3</v>
      </c>
      <c r="F59" s="2" t="s">
        <v>4</v>
      </c>
      <c r="G59" s="2" t="s">
        <v>19</v>
      </c>
      <c r="H59" s="2" t="s">
        <v>26</v>
      </c>
      <c r="I59" s="2"/>
      <c r="J59" s="2" t="s">
        <v>5</v>
      </c>
      <c r="K59" s="2" t="s">
        <v>6</v>
      </c>
      <c r="L59" s="2"/>
      <c r="M59" s="2" t="s">
        <v>7</v>
      </c>
      <c r="N59" s="2"/>
      <c r="O59" s="2" t="s">
        <v>8</v>
      </c>
      <c r="P59" s="2"/>
      <c r="Q59" s="2" t="s">
        <v>9</v>
      </c>
      <c r="R59" s="2"/>
      <c r="S59" s="2" t="s">
        <v>10</v>
      </c>
      <c r="T59" s="2" t="s">
        <v>11</v>
      </c>
      <c r="U59" s="1"/>
      <c r="V59" s="1"/>
    </row>
    <row r="60" spans="1:22" s="7" customFormat="1" ht="15" customHeight="1" x14ac:dyDescent="0.25">
      <c r="A60" s="3">
        <v>1</v>
      </c>
      <c r="B60" s="3">
        <v>4432</v>
      </c>
      <c r="C60" s="5" t="s">
        <v>94</v>
      </c>
      <c r="D60" s="3">
        <v>10</v>
      </c>
      <c r="E60" s="5" t="s">
        <v>95</v>
      </c>
      <c r="F60" s="5" t="s">
        <v>96</v>
      </c>
      <c r="G60" s="3">
        <v>60</v>
      </c>
      <c r="H60" s="3">
        <v>24.5</v>
      </c>
      <c r="I60" s="3">
        <f t="shared" ref="I60:I81" ca="1" si="4">IF(H60="","",SUM(IF(ISNUMBER(0+MID(H60,ROW(INDIRECT("1:"&amp;LEN(H60))),1)),0+MID(H60,ROW(INDIRECT("1:"&amp;LEN(H60))),1),""))/SUM(IF(ISNUMBER(0+MID(H60,ROW(INDIRECT("1:"&amp;LEN(H60))),1)),1,"")))</f>
        <v>2</v>
      </c>
      <c r="J60" s="3">
        <v>4.5999999999999996</v>
      </c>
      <c r="K60" s="3">
        <v>1.2</v>
      </c>
      <c r="L60" s="3">
        <f t="shared" ref="L60:L81" si="5">IF(K60="","",(J60+K60)/2)</f>
        <v>2.9</v>
      </c>
      <c r="M60" s="3" t="s">
        <v>28</v>
      </c>
      <c r="N60" s="3">
        <f>SUM(--MID(SUBSTITUTE("-"&amp;M60,"-",REPT(" ",15)),{15;30},15))/2</f>
        <v>50</v>
      </c>
      <c r="O60" s="3" t="s">
        <v>28</v>
      </c>
      <c r="P60" s="3">
        <f>SUM(--MID(SUBSTITUTE("-"&amp;O60,"-",REPT(" ",15)),{15;30},15))/2</f>
        <v>50</v>
      </c>
      <c r="Q60" s="3">
        <v>142.5</v>
      </c>
      <c r="R60" s="3">
        <f>LOOKUP(Q60,{-9000000000;-50;0;100;125;130;175;200},{-2;-1;1;2;3;4;5;6})</f>
        <v>4</v>
      </c>
      <c r="S60" s="3">
        <v>30.5</v>
      </c>
      <c r="T60" s="3">
        <v>21</v>
      </c>
      <c r="U60" s="8">
        <v>0.75</v>
      </c>
      <c r="V60" s="8">
        <v>0.5</v>
      </c>
    </row>
    <row r="61" spans="1:22" s="7" customFormat="1" ht="15" customHeight="1" x14ac:dyDescent="0.25">
      <c r="A61" s="3">
        <v>2</v>
      </c>
      <c r="B61" s="3">
        <v>37254</v>
      </c>
      <c r="C61" s="5" t="s">
        <v>97</v>
      </c>
      <c r="D61" s="3">
        <v>12</v>
      </c>
      <c r="E61" s="5" t="s">
        <v>64</v>
      </c>
      <c r="F61" s="5" t="s">
        <v>65</v>
      </c>
      <c r="G61" s="3">
        <v>60</v>
      </c>
      <c r="H61" s="3">
        <v>24</v>
      </c>
      <c r="I61" s="3">
        <f t="shared" ca="1" si="4"/>
        <v>2</v>
      </c>
      <c r="J61" s="3">
        <v>4.5</v>
      </c>
      <c r="K61" s="3">
        <v>4.0999999999999996</v>
      </c>
      <c r="L61" s="3">
        <f t="shared" si="5"/>
        <v>4.3</v>
      </c>
      <c r="M61" s="3" t="s">
        <v>13</v>
      </c>
      <c r="N61" s="3">
        <f>SUM(--MID(SUBSTITUTE("-"&amp;M61,"-",REPT(" ",15)),{15;30},15))/2</f>
        <v>50</v>
      </c>
      <c r="O61" s="3" t="s">
        <v>12</v>
      </c>
      <c r="P61" s="3">
        <f>SUM(--MID(SUBSTITUTE("-"&amp;O61,"-",REPT(" ",15)),{15;30},15))/2</f>
        <v>0</v>
      </c>
      <c r="Q61" s="3">
        <v>183</v>
      </c>
      <c r="R61" s="3">
        <f>LOOKUP(Q61,{-9000000000;-50;0;100;125;130;175;200},{-2;-1;1;2;3;4;5;6})</f>
        <v>5</v>
      </c>
      <c r="S61" s="3">
        <v>29.5</v>
      </c>
      <c r="T61" s="3">
        <v>29</v>
      </c>
      <c r="U61" s="8">
        <v>5.5</v>
      </c>
      <c r="V61" s="8">
        <v>6.5</v>
      </c>
    </row>
    <row r="62" spans="1:22" s="7" customFormat="1" ht="15" customHeight="1" x14ac:dyDescent="0.25">
      <c r="A62" s="3">
        <v>3</v>
      </c>
      <c r="B62" s="3">
        <v>45070</v>
      </c>
      <c r="C62" s="5" t="s">
        <v>98</v>
      </c>
      <c r="D62" s="3">
        <v>4</v>
      </c>
      <c r="E62" s="5" t="s">
        <v>99</v>
      </c>
      <c r="F62" s="5" t="s">
        <v>100</v>
      </c>
      <c r="G62" s="3">
        <v>60</v>
      </c>
      <c r="H62" s="3">
        <v>18</v>
      </c>
      <c r="I62" s="3">
        <f t="shared" ca="1" si="4"/>
        <v>1</v>
      </c>
      <c r="J62" s="3">
        <v>1.8</v>
      </c>
      <c r="K62" s="3">
        <v>2.2000000000000002</v>
      </c>
      <c r="L62" s="3">
        <f t="shared" si="5"/>
        <v>2</v>
      </c>
      <c r="M62" s="3" t="s">
        <v>16</v>
      </c>
      <c r="N62" s="3">
        <f>SUM(--MID(SUBSTITUTE("-"&amp;M62,"-",REPT(" ",15)),{15;30},15))/2</f>
        <v>0</v>
      </c>
      <c r="O62" s="3" t="s">
        <v>14</v>
      </c>
      <c r="P62" s="3">
        <f>SUM(--MID(SUBSTITUTE("-"&amp;O62,"-",REPT(" ",15)),{15;30},15))/2</f>
        <v>0</v>
      </c>
      <c r="Q62" s="3">
        <v>76.5</v>
      </c>
      <c r="R62" s="3">
        <f>LOOKUP(Q62,{-9000000000;-50;0;100;125;130;175;200},{-2;-1;1;2;3;4;5;6})</f>
        <v>1</v>
      </c>
      <c r="S62" s="3">
        <v>15.5</v>
      </c>
      <c r="T62" s="3">
        <v>21</v>
      </c>
      <c r="U62" s="8">
        <v>25</v>
      </c>
      <c r="V62" s="8">
        <v>33</v>
      </c>
    </row>
    <row r="63" spans="1:22" s="7" customFormat="1" ht="15" customHeight="1" x14ac:dyDescent="0.25">
      <c r="A63" s="3">
        <v>4</v>
      </c>
      <c r="B63" s="3">
        <v>56</v>
      </c>
      <c r="C63" s="5" t="s">
        <v>101</v>
      </c>
      <c r="D63" s="3">
        <v>5</v>
      </c>
      <c r="E63" s="5" t="s">
        <v>58</v>
      </c>
      <c r="F63" s="5" t="s">
        <v>59</v>
      </c>
      <c r="G63" s="3">
        <v>60</v>
      </c>
      <c r="H63" s="3">
        <v>20</v>
      </c>
      <c r="I63" s="3">
        <f t="shared" ca="1" si="4"/>
        <v>2</v>
      </c>
      <c r="J63" s="3">
        <v>3.2</v>
      </c>
      <c r="K63" s="3">
        <v>4.0999999999999996</v>
      </c>
      <c r="L63" s="3">
        <f t="shared" si="5"/>
        <v>3.65</v>
      </c>
      <c r="M63" s="3" t="s">
        <v>16</v>
      </c>
      <c r="N63" s="3">
        <f>SUM(--MID(SUBSTITUTE("-"&amp;M63,"-",REPT(" ",15)),{15;30},15))/2</f>
        <v>0</v>
      </c>
      <c r="O63" s="3" t="s">
        <v>12</v>
      </c>
      <c r="P63" s="3">
        <f>SUM(--MID(SUBSTITUTE("-"&amp;O63,"-",REPT(" ",15)),{15;30},15))/2</f>
        <v>0</v>
      </c>
      <c r="Q63" s="3">
        <v>87</v>
      </c>
      <c r="R63" s="3">
        <f>LOOKUP(Q63,{-9000000000;-50;0;100;125;130;175;200},{-2;-1;1;2;3;4;5;6})</f>
        <v>1</v>
      </c>
      <c r="S63" s="3">
        <v>18.5</v>
      </c>
      <c r="T63" s="3">
        <v>25</v>
      </c>
      <c r="U63" s="8">
        <v>14</v>
      </c>
      <c r="V63" s="8">
        <v>15</v>
      </c>
    </row>
    <row r="64" spans="1:22" s="7" customFormat="1" ht="15" customHeight="1" x14ac:dyDescent="0.25">
      <c r="A64" s="3">
        <v>5</v>
      </c>
      <c r="B64" s="3">
        <v>680</v>
      </c>
      <c r="C64" s="5" t="s">
        <v>102</v>
      </c>
      <c r="D64" s="3">
        <v>9</v>
      </c>
      <c r="E64" s="5" t="s">
        <v>75</v>
      </c>
      <c r="F64" s="5" t="s">
        <v>65</v>
      </c>
      <c r="G64" s="3">
        <v>60</v>
      </c>
      <c r="H64" s="3">
        <v>16.5</v>
      </c>
      <c r="I64" s="3">
        <f t="shared" ca="1" si="4"/>
        <v>1</v>
      </c>
      <c r="J64" s="3">
        <v>2</v>
      </c>
      <c r="K64" s="3">
        <v>4.0999999999999996</v>
      </c>
      <c r="L64" s="3">
        <f t="shared" si="5"/>
        <v>3.05</v>
      </c>
      <c r="M64" s="3" t="s">
        <v>12</v>
      </c>
      <c r="N64" s="3">
        <f>SUM(--MID(SUBSTITUTE("-"&amp;M64,"-",REPT(" ",15)),{15;30},15))/2</f>
        <v>0</v>
      </c>
      <c r="O64" s="3" t="s">
        <v>14</v>
      </c>
      <c r="P64" s="3">
        <f>SUM(--MID(SUBSTITUTE("-"&amp;O64,"-",REPT(" ",15)),{15;30},15))/2</f>
        <v>0</v>
      </c>
      <c r="Q64" s="3">
        <v>67</v>
      </c>
      <c r="R64" s="3">
        <f>LOOKUP(Q64,{-9000000000;-50;0;100;125;130;175;200},{-2;-1;1;2;3;4;5;6})</f>
        <v>1</v>
      </c>
      <c r="S64" s="3">
        <v>14.5</v>
      </c>
      <c r="T64" s="3">
        <v>49</v>
      </c>
      <c r="U64" s="8">
        <v>33</v>
      </c>
      <c r="V64" s="8">
        <v>45</v>
      </c>
    </row>
    <row r="65" spans="1:22" s="7" customFormat="1" ht="15" customHeight="1" x14ac:dyDescent="0.25">
      <c r="A65" s="3">
        <v>6</v>
      </c>
      <c r="B65" s="3">
        <v>55344</v>
      </c>
      <c r="C65" s="5" t="s">
        <v>103</v>
      </c>
      <c r="D65" s="3">
        <v>11</v>
      </c>
      <c r="E65" s="5" t="s">
        <v>79</v>
      </c>
      <c r="F65" s="5" t="s">
        <v>80</v>
      </c>
      <c r="G65" s="3">
        <v>60</v>
      </c>
      <c r="H65" s="3">
        <v>14</v>
      </c>
      <c r="I65" s="3">
        <f t="shared" ca="1" si="4"/>
        <v>1</v>
      </c>
      <c r="J65" s="3">
        <v>2.1</v>
      </c>
      <c r="K65" s="3">
        <v>2.9</v>
      </c>
      <c r="L65" s="3">
        <f t="shared" si="5"/>
        <v>2.5</v>
      </c>
      <c r="M65" s="3" t="s">
        <v>14</v>
      </c>
      <c r="N65" s="3">
        <f>SUM(--MID(SUBSTITUTE("-"&amp;M65,"-",REPT(" ",15)),{15;30},15))/2</f>
        <v>0</v>
      </c>
      <c r="O65" s="3" t="s">
        <v>14</v>
      </c>
      <c r="P65" s="3">
        <f>SUM(--MID(SUBSTITUTE("-"&amp;O65,"-",REPT(" ",15)),{15;30},15))/2</f>
        <v>0</v>
      </c>
      <c r="Q65" s="3">
        <v>100.5</v>
      </c>
      <c r="R65" s="3">
        <f>LOOKUP(Q65,{-9000000000;-50;0;100;125;130;175;200},{-2;-1;1;2;3;4;5;6})</f>
        <v>2</v>
      </c>
      <c r="S65" s="3">
        <v>11</v>
      </c>
      <c r="T65" s="3">
        <v>21</v>
      </c>
      <c r="U65" s="8">
        <v>10</v>
      </c>
      <c r="V65" s="8">
        <v>12</v>
      </c>
    </row>
    <row r="66" spans="1:22" s="7" customFormat="1" ht="15" customHeight="1" x14ac:dyDescent="0.25">
      <c r="A66" s="3">
        <v>7</v>
      </c>
      <c r="B66" s="3">
        <v>978</v>
      </c>
      <c r="C66" s="5" t="s">
        <v>104</v>
      </c>
      <c r="D66" s="3">
        <v>8</v>
      </c>
      <c r="E66" s="5" t="s">
        <v>45</v>
      </c>
      <c r="F66" s="5" t="s">
        <v>59</v>
      </c>
      <c r="G66" s="3">
        <v>60</v>
      </c>
      <c r="H66" s="3">
        <v>17.5</v>
      </c>
      <c r="I66" s="3">
        <f t="shared" ca="1" si="4"/>
        <v>1</v>
      </c>
      <c r="J66" s="3">
        <v>3.8</v>
      </c>
      <c r="K66" s="3">
        <v>4.0999999999999996</v>
      </c>
      <c r="L66" s="3">
        <f t="shared" si="5"/>
        <v>3.9499999999999997</v>
      </c>
      <c r="M66" s="3" t="s">
        <v>12</v>
      </c>
      <c r="N66" s="3">
        <f>SUM(--MID(SUBSTITUTE("-"&amp;M66,"-",REPT(" ",15)),{15;30},15))/2</f>
        <v>0</v>
      </c>
      <c r="O66" s="3" t="s">
        <v>14</v>
      </c>
      <c r="P66" s="3">
        <f>SUM(--MID(SUBSTITUTE("-"&amp;O66,"-",REPT(" ",15)),{15;30},15))/2</f>
        <v>0</v>
      </c>
      <c r="Q66" s="3">
        <v>80</v>
      </c>
      <c r="R66" s="3">
        <f>LOOKUP(Q66,{-9000000000;-50;0;100;125;130;175;200},{-2;-1;1;2;3;4;5;6})</f>
        <v>1</v>
      </c>
      <c r="S66" s="3">
        <v>17</v>
      </c>
      <c r="T66" s="3">
        <v>21</v>
      </c>
      <c r="U66" s="8">
        <v>12</v>
      </c>
      <c r="V66" s="8">
        <v>16</v>
      </c>
    </row>
    <row r="67" spans="1:22" s="7" customFormat="1" ht="15" customHeight="1" x14ac:dyDescent="0.25">
      <c r="A67" s="3">
        <v>8</v>
      </c>
      <c r="B67" s="3" t="s">
        <v>105</v>
      </c>
      <c r="C67" s="5" t="s">
        <v>106</v>
      </c>
      <c r="D67" s="3">
        <v>2</v>
      </c>
      <c r="E67" s="5" t="s">
        <v>70</v>
      </c>
      <c r="F67" s="5" t="s">
        <v>77</v>
      </c>
      <c r="G67" s="3">
        <v>60</v>
      </c>
      <c r="H67" s="3">
        <v>12.5</v>
      </c>
      <c r="I67" s="3">
        <f t="shared" ca="1" si="4"/>
        <v>1</v>
      </c>
      <c r="J67" s="3">
        <v>3.9</v>
      </c>
      <c r="K67" s="3">
        <v>3.3</v>
      </c>
      <c r="L67" s="3">
        <f t="shared" si="5"/>
        <v>3.5999999999999996</v>
      </c>
      <c r="M67" s="3" t="s">
        <v>16</v>
      </c>
      <c r="N67" s="3">
        <f>SUM(--MID(SUBSTITUTE("-"&amp;M67,"-",REPT(" ",15)),{15;30},15))/2</f>
        <v>0</v>
      </c>
      <c r="O67" s="3" t="s">
        <v>12</v>
      </c>
      <c r="P67" s="3">
        <f>SUM(--MID(SUBSTITUTE("-"&amp;O67,"-",REPT(" ",15)),{15;30},15))/2</f>
        <v>0</v>
      </c>
      <c r="Q67" s="3">
        <v>78.5</v>
      </c>
      <c r="R67" s="3">
        <f>LOOKUP(Q67,{-9000000000;-50;0;100;125;130;175;200},{-2;-1;1;2;3;4;5;6})</f>
        <v>1</v>
      </c>
      <c r="S67" s="3">
        <v>8</v>
      </c>
      <c r="T67" s="3">
        <v>147</v>
      </c>
      <c r="U67" s="8">
        <v>25</v>
      </c>
      <c r="V67" s="8">
        <v>28</v>
      </c>
    </row>
    <row r="68" spans="1:22" s="7" customFormat="1" ht="15" customHeight="1" x14ac:dyDescent="0.25">
      <c r="A68" s="3">
        <v>9</v>
      </c>
      <c r="B68" s="3" t="s">
        <v>29</v>
      </c>
      <c r="C68" s="5" t="s">
        <v>107</v>
      </c>
      <c r="D68" s="3">
        <v>7</v>
      </c>
      <c r="E68" s="5" t="s">
        <v>108</v>
      </c>
      <c r="F68" s="5" t="s">
        <v>62</v>
      </c>
      <c r="G68" s="3">
        <v>60</v>
      </c>
      <c r="H68" s="3">
        <v>19</v>
      </c>
      <c r="I68" s="3">
        <f t="shared" ca="1" si="4"/>
        <v>1</v>
      </c>
      <c r="J68" s="3">
        <v>2.1</v>
      </c>
      <c r="K68" s="3">
        <v>4.0999999999999996</v>
      </c>
      <c r="L68" s="3">
        <f t="shared" si="5"/>
        <v>3.0999999999999996</v>
      </c>
      <c r="M68" s="3" t="s">
        <v>12</v>
      </c>
      <c r="N68" s="3">
        <f>SUM(--MID(SUBSTITUTE("-"&amp;M68,"-",REPT(" ",15)),{15;30},15))/2</f>
        <v>0</v>
      </c>
      <c r="O68" s="3" t="s">
        <v>12</v>
      </c>
      <c r="P68" s="3">
        <f>SUM(--MID(SUBSTITUTE("-"&amp;O68,"-",REPT(" ",15)),{15;30},15))/2</f>
        <v>0</v>
      </c>
      <c r="Q68" s="3">
        <v>52</v>
      </c>
      <c r="R68" s="3">
        <f>LOOKUP(Q68,{-9000000000;-50;0;100;125;130;175;200},{-2;-1;1;2;3;4;5;6})</f>
        <v>1</v>
      </c>
      <c r="S68" s="3">
        <v>18.5</v>
      </c>
      <c r="T68" s="3">
        <v>0</v>
      </c>
      <c r="U68" s="8">
        <v>20</v>
      </c>
      <c r="V68" s="8">
        <v>40</v>
      </c>
    </row>
    <row r="69" spans="1:22" s="7" customFormat="1" ht="15" customHeight="1" x14ac:dyDescent="0.25">
      <c r="A69" s="3">
        <v>10</v>
      </c>
      <c r="B69" s="3">
        <v>5</v>
      </c>
      <c r="C69" s="5" t="s">
        <v>109</v>
      </c>
      <c r="D69" s="3">
        <v>6</v>
      </c>
      <c r="E69" s="5" t="s">
        <v>67</v>
      </c>
      <c r="F69" s="5" t="s">
        <v>77</v>
      </c>
      <c r="G69" s="3">
        <v>60</v>
      </c>
      <c r="H69" s="3">
        <v>20.5</v>
      </c>
      <c r="I69" s="3">
        <f t="shared" ca="1" si="4"/>
        <v>2</v>
      </c>
      <c r="J69" s="3">
        <v>1.4</v>
      </c>
      <c r="K69" s="3">
        <v>3.3</v>
      </c>
      <c r="L69" s="3">
        <f t="shared" si="5"/>
        <v>2.3499999999999996</v>
      </c>
      <c r="M69" s="3" t="s">
        <v>12</v>
      </c>
      <c r="N69" s="3">
        <f>SUM(--MID(SUBSTITUTE("-"&amp;M69,"-",REPT(" ",15)),{15;30},15))/2</f>
        <v>0</v>
      </c>
      <c r="O69" s="3" t="s">
        <v>12</v>
      </c>
      <c r="P69" s="3">
        <f>SUM(--MID(SUBSTITUTE("-"&amp;O69,"-",REPT(" ",15)),{15;30},15))/2</f>
        <v>0</v>
      </c>
      <c r="Q69" s="3">
        <v>91.5</v>
      </c>
      <c r="R69" s="3">
        <f>LOOKUP(Q69,{-9000000000;-50;0;100;125;130;175;200},{-2;-1;1;2;3;4;5;6})</f>
        <v>1</v>
      </c>
      <c r="S69" s="3">
        <v>21.5</v>
      </c>
      <c r="T69" s="3">
        <v>25</v>
      </c>
      <c r="U69" s="8">
        <v>4.5</v>
      </c>
      <c r="V69" s="8">
        <v>5.65</v>
      </c>
    </row>
    <row r="70" spans="1:22" s="7" customFormat="1" ht="15" customHeight="1" x14ac:dyDescent="0.25">
      <c r="A70" s="3">
        <v>11</v>
      </c>
      <c r="B70" s="3" t="s">
        <v>110</v>
      </c>
      <c r="C70" s="5" t="s">
        <v>111</v>
      </c>
      <c r="D70" s="3">
        <v>1</v>
      </c>
      <c r="E70" s="5" t="s">
        <v>51</v>
      </c>
      <c r="F70" s="5" t="s">
        <v>100</v>
      </c>
      <c r="G70" s="3">
        <v>60</v>
      </c>
      <c r="H70" s="3">
        <v>21.5</v>
      </c>
      <c r="I70" s="3">
        <f t="shared" ca="1" si="4"/>
        <v>2</v>
      </c>
      <c r="J70" s="3">
        <v>3.4</v>
      </c>
      <c r="K70" s="3">
        <v>2.2000000000000002</v>
      </c>
      <c r="L70" s="3">
        <f t="shared" si="5"/>
        <v>2.8</v>
      </c>
      <c r="M70" s="3" t="s">
        <v>14</v>
      </c>
      <c r="N70" s="3">
        <f>SUM(--MID(SUBSTITUTE("-"&amp;M70,"-",REPT(" ",15)),{15;30},15))/2</f>
        <v>0</v>
      </c>
      <c r="O70" s="3" t="s">
        <v>12</v>
      </c>
      <c r="P70" s="3">
        <f>SUM(--MID(SUBSTITUTE("-"&amp;O70,"-",REPT(" ",15)),{15;30},15))/2</f>
        <v>0</v>
      </c>
      <c r="Q70" s="3">
        <v>101.5</v>
      </c>
      <c r="R70" s="3">
        <f>LOOKUP(Q70,{-9000000000;-50;0;100;125;130;175;200},{-2;-1;1;2;3;4;5;6})</f>
        <v>2</v>
      </c>
      <c r="S70" s="3">
        <v>24</v>
      </c>
      <c r="T70" s="3">
        <v>14</v>
      </c>
      <c r="U70" s="8">
        <v>8</v>
      </c>
      <c r="V70" s="8">
        <v>10</v>
      </c>
    </row>
    <row r="71" spans="1:22" s="7" customFormat="1" ht="15" customHeight="1" x14ac:dyDescent="0.25">
      <c r="A71" s="3">
        <v>12</v>
      </c>
      <c r="B71" s="3" t="s">
        <v>112</v>
      </c>
      <c r="C71" s="5" t="s">
        <v>113</v>
      </c>
      <c r="D71" s="3">
        <v>3</v>
      </c>
      <c r="E71" s="5" t="s">
        <v>84</v>
      </c>
      <c r="F71" s="5" t="s">
        <v>80</v>
      </c>
      <c r="G71" s="3">
        <v>60</v>
      </c>
      <c r="H71" s="3">
        <v>12.5</v>
      </c>
      <c r="I71" s="3">
        <f t="shared" ca="1" si="4"/>
        <v>1</v>
      </c>
      <c r="J71" s="3">
        <v>2</v>
      </c>
      <c r="K71" s="3">
        <v>2.9</v>
      </c>
      <c r="L71" s="3">
        <f t="shared" si="5"/>
        <v>2.4500000000000002</v>
      </c>
      <c r="M71" s="3" t="s">
        <v>12</v>
      </c>
      <c r="N71" s="3">
        <f>SUM(--MID(SUBSTITUTE("-"&amp;M71,"-",REPT(" ",15)),{15;30},15))/2</f>
        <v>0</v>
      </c>
      <c r="O71" s="3" t="s">
        <v>12</v>
      </c>
      <c r="P71" s="3">
        <f>SUM(--MID(SUBSTITUTE("-"&amp;O71,"-",REPT(" ",15)),{15;30},15))/2</f>
        <v>0</v>
      </c>
      <c r="Q71" s="3">
        <v>74.5</v>
      </c>
      <c r="R71" s="3">
        <f>LOOKUP(Q71,{-9000000000;-50;0;100;125;130;175;200},{-2;-1;1;2;3;4;5;6})</f>
        <v>1</v>
      </c>
      <c r="S71" s="3">
        <v>10.5</v>
      </c>
      <c r="T71" s="3">
        <v>42</v>
      </c>
      <c r="U71" s="8">
        <v>33</v>
      </c>
      <c r="V71" s="8">
        <v>40</v>
      </c>
    </row>
    <row r="72" spans="1:22" ht="15" customHeight="1" x14ac:dyDescent="0.25">
      <c r="I72" s="1" t="str">
        <f t="shared" ca="1" si="4"/>
        <v/>
      </c>
      <c r="L72" s="1" t="str">
        <f t="shared" si="5"/>
        <v/>
      </c>
      <c r="N72" s="1" t="e">
        <f>SUM(--MID(SUBSTITUTE("-"&amp;M72,"-",REPT(" ",15)),{15;30},15))/2</f>
        <v>#VALUE!</v>
      </c>
      <c r="P72" s="1" t="e">
        <f>SUM(--MID(SUBSTITUTE("-"&amp;O72,"-",REPT(" ",15)),{15;30},15))/2</f>
        <v>#VALUE!</v>
      </c>
      <c r="R72" s="1">
        <f>LOOKUP(Q72,{-9000000000;-50;0;100;125;130;175;200},{-2;-1;1;2;3;4;5;6})</f>
        <v>1</v>
      </c>
    </row>
    <row r="73" spans="1:22" ht="15" customHeight="1" x14ac:dyDescent="0.25">
      <c r="I73" s="1" t="str">
        <f t="shared" ca="1" si="4"/>
        <v/>
      </c>
      <c r="L73" s="1" t="str">
        <f t="shared" si="5"/>
        <v/>
      </c>
      <c r="N73" s="1" t="e">
        <f>SUM(--MID(SUBSTITUTE("-"&amp;M73,"-",REPT(" ",15)),{15;30},15))/2</f>
        <v>#VALUE!</v>
      </c>
      <c r="P73" s="1" t="e">
        <f>SUM(--MID(SUBSTITUTE("-"&amp;O73,"-",REPT(" ",15)),{15;30},15))/2</f>
        <v>#VALUE!</v>
      </c>
      <c r="R73" s="1">
        <f>LOOKUP(Q73,{-9000000000;-50;0;100;125;130;175;200},{-2;-1;1;2;3;4;5;6})</f>
        <v>1</v>
      </c>
    </row>
    <row r="74" spans="1:22" ht="15" customHeight="1" x14ac:dyDescent="0.25">
      <c r="I74" s="1" t="str">
        <f t="shared" ca="1" si="4"/>
        <v/>
      </c>
      <c r="L74" s="1" t="str">
        <f t="shared" si="5"/>
        <v/>
      </c>
      <c r="N74" s="1" t="e">
        <f>SUM(--MID(SUBSTITUTE("-"&amp;M74,"-",REPT(" ",15)),{15;30},15))/2</f>
        <v>#VALUE!</v>
      </c>
      <c r="P74" s="1" t="e">
        <f>SUM(--MID(SUBSTITUTE("-"&amp;O74,"-",REPT(" ",15)),{15;30},15))/2</f>
        <v>#VALUE!</v>
      </c>
      <c r="R74" s="1">
        <f>LOOKUP(Q74,{-9000000000;-50;0;100;125;130;175;200},{-2;-1;1;2;3;4;5;6})</f>
        <v>1</v>
      </c>
    </row>
    <row r="75" spans="1:22" ht="15" customHeight="1" x14ac:dyDescent="0.25">
      <c r="I75" s="1" t="str">
        <f t="shared" ca="1" si="4"/>
        <v/>
      </c>
      <c r="L75" s="1" t="str">
        <f t="shared" si="5"/>
        <v/>
      </c>
      <c r="N75" s="1" t="e">
        <f>SUM(--MID(SUBSTITUTE("-"&amp;M75,"-",REPT(" ",15)),{15;30},15))/2</f>
        <v>#VALUE!</v>
      </c>
      <c r="P75" s="1" t="e">
        <f>SUM(--MID(SUBSTITUTE("-"&amp;O75,"-",REPT(" ",15)),{15;30},15))/2</f>
        <v>#VALUE!</v>
      </c>
      <c r="R75" s="1">
        <f>LOOKUP(Q75,{-9000000000;-50;0;100;125;130;175;200},{-2;-1;1;2;3;4;5;6})</f>
        <v>1</v>
      </c>
    </row>
    <row r="76" spans="1:22" ht="15" customHeight="1" x14ac:dyDescent="0.25">
      <c r="I76" s="1" t="str">
        <f t="shared" ca="1" si="4"/>
        <v/>
      </c>
      <c r="L76" s="1" t="str">
        <f t="shared" si="5"/>
        <v/>
      </c>
      <c r="N76" s="1" t="e">
        <f>SUM(--MID(SUBSTITUTE("-"&amp;M76,"-",REPT(" ",15)),{15;30},15))/2</f>
        <v>#VALUE!</v>
      </c>
      <c r="P76" s="1" t="e">
        <f>SUM(--MID(SUBSTITUTE("-"&amp;O76,"-",REPT(" ",15)),{15;30},15))/2</f>
        <v>#VALUE!</v>
      </c>
      <c r="R76" s="1">
        <f>LOOKUP(Q76,{-9000000000;-50;0;100;125;130;175;200},{-2;-1;1;2;3;4;5;6})</f>
        <v>1</v>
      </c>
    </row>
    <row r="77" spans="1:22" ht="15" customHeight="1" x14ac:dyDescent="0.25">
      <c r="I77" s="1" t="str">
        <f t="shared" ca="1" si="4"/>
        <v/>
      </c>
      <c r="L77" s="1" t="str">
        <f t="shared" si="5"/>
        <v/>
      </c>
      <c r="N77" s="1" t="e">
        <f>SUM(--MID(SUBSTITUTE("-"&amp;M77,"-",REPT(" ",15)),{15;30},15))/2</f>
        <v>#VALUE!</v>
      </c>
      <c r="P77" s="1" t="e">
        <f>SUM(--MID(SUBSTITUTE("-"&amp;O77,"-",REPT(" ",15)),{15;30},15))/2</f>
        <v>#VALUE!</v>
      </c>
      <c r="R77" s="1">
        <f>LOOKUP(Q77,{-9000000000;-50;0;100;125;130;175;200},{-2;-1;1;2;3;4;5;6})</f>
        <v>1</v>
      </c>
    </row>
    <row r="78" spans="1:22" ht="15" customHeight="1" x14ac:dyDescent="0.25">
      <c r="I78" s="1" t="str">
        <f t="shared" ca="1" si="4"/>
        <v/>
      </c>
      <c r="L78" s="1" t="str">
        <f t="shared" si="5"/>
        <v/>
      </c>
      <c r="N78" s="1" t="e">
        <f>SUM(--MID(SUBSTITUTE("-"&amp;M78,"-",REPT(" ",15)),{15;30},15))/2</f>
        <v>#VALUE!</v>
      </c>
      <c r="P78" s="1" t="e">
        <f>SUM(--MID(SUBSTITUTE("-"&amp;O78,"-",REPT(" ",15)),{15;30},15))/2</f>
        <v>#VALUE!</v>
      </c>
      <c r="R78" s="1">
        <f>LOOKUP(Q78,{-9000000000;-50;0;100;125;130;175;200},{-2;-1;1;2;3;4;5;6})</f>
        <v>1</v>
      </c>
    </row>
    <row r="79" spans="1:22" ht="15" customHeight="1" x14ac:dyDescent="0.25">
      <c r="I79" s="1" t="str">
        <f t="shared" ca="1" si="4"/>
        <v/>
      </c>
      <c r="L79" s="1" t="str">
        <f t="shared" si="5"/>
        <v/>
      </c>
      <c r="N79" s="1" t="e">
        <f>SUM(--MID(SUBSTITUTE("-"&amp;M79,"-",REPT(" ",15)),{15;30},15))/2</f>
        <v>#VALUE!</v>
      </c>
      <c r="P79" s="1" t="e">
        <f>SUM(--MID(SUBSTITUTE("-"&amp;O79,"-",REPT(" ",15)),{15;30},15))/2</f>
        <v>#VALUE!</v>
      </c>
      <c r="R79" s="1">
        <f>LOOKUP(Q79,{-9000000000;-50;0;100;125;130;175;200},{-2;-1;1;2;3;4;5;6})</f>
        <v>1</v>
      </c>
    </row>
    <row r="80" spans="1:22" ht="15" customHeight="1" x14ac:dyDescent="0.25">
      <c r="I80" s="1" t="str">
        <f t="shared" ca="1" si="4"/>
        <v/>
      </c>
      <c r="L80" s="1" t="str">
        <f t="shared" si="5"/>
        <v/>
      </c>
      <c r="N80" s="1" t="e">
        <f>SUM(--MID(SUBSTITUTE("-"&amp;M80,"-",REPT(" ",15)),{15;30},15))/2</f>
        <v>#VALUE!</v>
      </c>
      <c r="P80" s="1" t="e">
        <f>SUM(--MID(SUBSTITUTE("-"&amp;O80,"-",REPT(" ",15)),{15;30},15))/2</f>
        <v>#VALUE!</v>
      </c>
      <c r="R80" s="1">
        <f>LOOKUP(Q80,{-9000000000;-50;0;100;125;130;175;200},{-2;-1;1;2;3;4;5;6})</f>
        <v>1</v>
      </c>
    </row>
    <row r="81" spans="1:22" ht="15" customHeight="1" x14ac:dyDescent="0.25">
      <c r="I81" s="1" t="str">
        <f t="shared" ca="1" si="4"/>
        <v/>
      </c>
      <c r="L81" s="1" t="str">
        <f t="shared" si="5"/>
        <v/>
      </c>
      <c r="N81" s="1" t="e">
        <f>SUM(--MID(SUBSTITUTE("-"&amp;M81,"-",REPT(" ",15)),{15;30},15))/2</f>
        <v>#VALUE!</v>
      </c>
      <c r="P81" s="1" t="e">
        <f>SUM(--MID(SUBSTITUTE("-"&amp;O81,"-",REPT(" ",15)),{15;30},15))/2</f>
        <v>#VALUE!</v>
      </c>
      <c r="R81" s="1">
        <f>LOOKUP(Q81,{-9000000000;-50;0;100;125;130;175;200},{-2;-1;1;2;3;4;5;6})</f>
        <v>1</v>
      </c>
    </row>
    <row r="82" spans="1:22" s="7" customFormat="1" ht="15" customHeight="1" x14ac:dyDescent="0.25">
      <c r="A82" s="13">
        <v>4</v>
      </c>
      <c r="B82" s="13"/>
      <c r="C82" s="14" t="s">
        <v>114</v>
      </c>
      <c r="D82" s="15" t="s">
        <v>114</v>
      </c>
      <c r="E82" s="15" t="s">
        <v>114</v>
      </c>
      <c r="F82" s="15" t="s">
        <v>114</v>
      </c>
      <c r="G82" s="15" t="s">
        <v>114</v>
      </c>
      <c r="H82" s="15" t="s">
        <v>114</v>
      </c>
      <c r="I82" s="15"/>
      <c r="J82" s="15" t="s">
        <v>114</v>
      </c>
      <c r="K82" s="15" t="s">
        <v>114</v>
      </c>
      <c r="L82" s="15"/>
      <c r="M82" s="15" t="s">
        <v>114</v>
      </c>
      <c r="N82" s="15"/>
      <c r="O82" s="15" t="s">
        <v>114</v>
      </c>
      <c r="P82" s="15"/>
      <c r="Q82" s="15" t="s">
        <v>114</v>
      </c>
      <c r="R82" s="15"/>
      <c r="S82" s="15" t="s">
        <v>114</v>
      </c>
      <c r="T82" s="16" t="s">
        <v>114</v>
      </c>
      <c r="U82" s="1"/>
      <c r="V82" s="1"/>
    </row>
    <row r="83" spans="1:22" s="7" customFormat="1" ht="15" customHeight="1" x14ac:dyDescent="0.25">
      <c r="A83" s="13"/>
      <c r="B83" s="13"/>
      <c r="C83" s="10" t="s">
        <v>23</v>
      </c>
      <c r="D83" s="11" t="s">
        <v>23</v>
      </c>
      <c r="E83" s="11" t="s">
        <v>23</v>
      </c>
      <c r="F83" s="11" t="s">
        <v>23</v>
      </c>
      <c r="G83" s="11" t="s">
        <v>23</v>
      </c>
      <c r="H83" s="11" t="s">
        <v>23</v>
      </c>
      <c r="I83" s="11"/>
      <c r="J83" s="11" t="s">
        <v>23</v>
      </c>
      <c r="K83" s="11" t="s">
        <v>23</v>
      </c>
      <c r="L83" s="11"/>
      <c r="M83" s="11" t="s">
        <v>23</v>
      </c>
      <c r="N83" s="11"/>
      <c r="O83" s="11" t="s">
        <v>23</v>
      </c>
      <c r="P83" s="11"/>
      <c r="Q83" s="11" t="s">
        <v>23</v>
      </c>
      <c r="R83" s="11"/>
      <c r="S83" s="11" t="s">
        <v>23</v>
      </c>
      <c r="T83" s="12" t="s">
        <v>23</v>
      </c>
      <c r="U83" s="1"/>
      <c r="V83" s="1"/>
    </row>
    <row r="84" spans="1:22" s="7" customFormat="1" ht="15" customHeight="1" x14ac:dyDescent="0.25">
      <c r="A84" s="9" t="s">
        <v>115</v>
      </c>
      <c r="B84" s="9"/>
      <c r="C84" s="10" t="s">
        <v>35</v>
      </c>
      <c r="D84" s="11" t="s">
        <v>35</v>
      </c>
      <c r="E84" s="11" t="s">
        <v>35</v>
      </c>
      <c r="F84" s="11" t="s">
        <v>35</v>
      </c>
      <c r="G84" s="11" t="s">
        <v>35</v>
      </c>
      <c r="H84" s="11" t="s">
        <v>35</v>
      </c>
      <c r="I84" s="11"/>
      <c r="J84" s="11" t="s">
        <v>35</v>
      </c>
      <c r="K84" s="11" t="s">
        <v>35</v>
      </c>
      <c r="L84" s="11"/>
      <c r="M84" s="11" t="s">
        <v>35</v>
      </c>
      <c r="N84" s="11"/>
      <c r="O84" s="11" t="s">
        <v>35</v>
      </c>
      <c r="P84" s="11"/>
      <c r="Q84" s="11" t="s">
        <v>35</v>
      </c>
      <c r="R84" s="11"/>
      <c r="S84" s="11" t="s">
        <v>35</v>
      </c>
      <c r="T84" s="12" t="s">
        <v>35</v>
      </c>
      <c r="U84" s="1"/>
      <c r="V84" s="1"/>
    </row>
    <row r="86" spans="1:22" s="7" customFormat="1" ht="15" customHeight="1" x14ac:dyDescent="0.25">
      <c r="A86" s="4" t="s">
        <v>0</v>
      </c>
      <c r="B86" s="2" t="s">
        <v>18</v>
      </c>
      <c r="C86" s="2" t="s">
        <v>2</v>
      </c>
      <c r="D86" s="2" t="s">
        <v>1</v>
      </c>
      <c r="E86" s="2" t="s">
        <v>3</v>
      </c>
      <c r="F86" s="2" t="s">
        <v>4</v>
      </c>
      <c r="G86" s="2" t="s">
        <v>19</v>
      </c>
      <c r="H86" s="2" t="s">
        <v>26</v>
      </c>
      <c r="I86" s="2"/>
      <c r="J86" s="2" t="s">
        <v>5</v>
      </c>
      <c r="K86" s="2" t="s">
        <v>6</v>
      </c>
      <c r="L86" s="2"/>
      <c r="M86" s="2" t="s">
        <v>7</v>
      </c>
      <c r="N86" s="2"/>
      <c r="O86" s="2" t="s">
        <v>8</v>
      </c>
      <c r="P86" s="2"/>
      <c r="Q86" s="2" t="s">
        <v>9</v>
      </c>
      <c r="R86" s="2"/>
      <c r="S86" s="2" t="s">
        <v>10</v>
      </c>
      <c r="T86" s="2" t="s">
        <v>11</v>
      </c>
      <c r="U86" s="1"/>
      <c r="V86" s="1"/>
    </row>
    <row r="87" spans="1:22" s="7" customFormat="1" ht="15" customHeight="1" x14ac:dyDescent="0.25">
      <c r="A87" s="3">
        <v>1</v>
      </c>
      <c r="B87" s="3">
        <v>342</v>
      </c>
      <c r="C87" s="5" t="s">
        <v>116</v>
      </c>
      <c r="D87" s="3">
        <v>1</v>
      </c>
      <c r="E87" s="5" t="s">
        <v>95</v>
      </c>
      <c r="F87" s="5" t="s">
        <v>117</v>
      </c>
      <c r="G87" s="3">
        <v>60</v>
      </c>
      <c r="H87" s="3">
        <v>29.5</v>
      </c>
      <c r="I87" s="3">
        <f t="shared" ref="I87:I108" ca="1" si="6">IF(H87="","",SUM(IF(ISNUMBER(0+MID(H87,ROW(INDIRECT("1:"&amp;LEN(H87))),1)),0+MID(H87,ROW(INDIRECT("1:"&amp;LEN(H87))),1),""))/SUM(IF(ISNUMBER(0+MID(H87,ROW(INDIRECT("1:"&amp;LEN(H87))),1)),1,"")))</f>
        <v>2</v>
      </c>
      <c r="J87" s="3">
        <v>4.5999999999999996</v>
      </c>
      <c r="K87" s="3">
        <v>3.8</v>
      </c>
      <c r="L87" s="3">
        <f t="shared" ref="L87:L108" si="7">IF(K87="","",(J87+K87)/2)</f>
        <v>4.1999999999999993</v>
      </c>
      <c r="M87" s="3" t="s">
        <v>12</v>
      </c>
      <c r="N87" s="3">
        <f>SUM(--MID(SUBSTITUTE("-"&amp;M87,"-",REPT(" ",15)),{15;30},15))/2</f>
        <v>0</v>
      </c>
      <c r="O87" s="3" t="s">
        <v>15</v>
      </c>
      <c r="P87" s="3">
        <f>SUM(--MID(SUBSTITUTE("-"&amp;O87,"-",REPT(" ",15)),{15;30},15))/2</f>
        <v>25</v>
      </c>
      <c r="Q87" s="3">
        <v>246.5</v>
      </c>
      <c r="R87" s="3">
        <f>LOOKUP(Q87,{-9000000000;-50;0;100;125;130;175;200},{-2;-1;1;2;3;4;5;6})</f>
        <v>6</v>
      </c>
      <c r="S87" s="3">
        <v>33</v>
      </c>
      <c r="T87" s="3">
        <v>28</v>
      </c>
      <c r="U87" s="8">
        <v>0.9</v>
      </c>
      <c r="V87" s="8">
        <v>0.55000000000000004</v>
      </c>
    </row>
    <row r="88" spans="1:22" s="7" customFormat="1" ht="15" customHeight="1" x14ac:dyDescent="0.25">
      <c r="A88" s="3">
        <v>2</v>
      </c>
      <c r="B88" s="3">
        <v>8234</v>
      </c>
      <c r="C88" s="5" t="s">
        <v>118</v>
      </c>
      <c r="D88" s="3">
        <v>2</v>
      </c>
      <c r="E88" s="5" t="s">
        <v>54</v>
      </c>
      <c r="F88" s="5" t="s">
        <v>37</v>
      </c>
      <c r="G88" s="3">
        <v>60</v>
      </c>
      <c r="H88" s="3">
        <v>27.5</v>
      </c>
      <c r="I88" s="3">
        <f t="shared" ca="1" si="6"/>
        <v>2</v>
      </c>
      <c r="J88" s="3">
        <v>3.7</v>
      </c>
      <c r="K88" s="3">
        <v>4.2</v>
      </c>
      <c r="L88" s="3">
        <f t="shared" si="7"/>
        <v>3.95</v>
      </c>
      <c r="M88" s="3" t="s">
        <v>15</v>
      </c>
      <c r="N88" s="3">
        <f>SUM(--MID(SUBSTITUTE("-"&amp;M88,"-",REPT(" ",15)),{15;30},15))/2</f>
        <v>25</v>
      </c>
      <c r="O88" s="3" t="s">
        <v>15</v>
      </c>
      <c r="P88" s="3">
        <f>SUM(--MID(SUBSTITUTE("-"&amp;O88,"-",REPT(" ",15)),{15;30},15))/2</f>
        <v>25</v>
      </c>
      <c r="Q88" s="3">
        <v>120.5</v>
      </c>
      <c r="R88" s="3">
        <f>LOOKUP(Q88,{-9000000000;-50;0;100;125;130;175;200},{-2;-1;1;2;3;4;5;6})</f>
        <v>2</v>
      </c>
      <c r="S88" s="3">
        <v>29</v>
      </c>
      <c r="T88" s="3">
        <v>28</v>
      </c>
      <c r="U88" s="8">
        <v>5.25</v>
      </c>
      <c r="V88" s="8">
        <v>5</v>
      </c>
    </row>
    <row r="89" spans="1:22" s="7" customFormat="1" ht="15" customHeight="1" x14ac:dyDescent="0.25">
      <c r="A89" s="3">
        <v>3</v>
      </c>
      <c r="B89" s="3" t="s">
        <v>119</v>
      </c>
      <c r="C89" s="5" t="s">
        <v>120</v>
      </c>
      <c r="D89" s="3">
        <v>6</v>
      </c>
      <c r="E89" s="5" t="s">
        <v>64</v>
      </c>
      <c r="F89" s="5" t="s">
        <v>65</v>
      </c>
      <c r="G89" s="3">
        <v>60</v>
      </c>
      <c r="H89" s="3">
        <v>26.5</v>
      </c>
      <c r="I89" s="3">
        <f t="shared" ca="1" si="6"/>
        <v>2</v>
      </c>
      <c r="J89" s="3">
        <v>4.5</v>
      </c>
      <c r="K89" s="3">
        <v>4.0999999999999996</v>
      </c>
      <c r="L89" s="3">
        <f t="shared" si="7"/>
        <v>4.3</v>
      </c>
      <c r="M89" s="3" t="s">
        <v>16</v>
      </c>
      <c r="N89" s="3">
        <f>SUM(--MID(SUBSTITUTE("-"&amp;M89,"-",REPT(" ",15)),{15;30},15))/2</f>
        <v>0</v>
      </c>
      <c r="O89" s="3" t="s">
        <v>14</v>
      </c>
      <c r="P89" s="3">
        <f>SUM(--MID(SUBSTITUTE("-"&amp;O89,"-",REPT(" ",15)),{15;30},15))/2</f>
        <v>0</v>
      </c>
      <c r="Q89" s="3">
        <v>112</v>
      </c>
      <c r="R89" s="3">
        <f>LOOKUP(Q89,{-9000000000;-50;0;100;125;130;175;200},{-2;-1;1;2;3;4;5;6})</f>
        <v>2</v>
      </c>
      <c r="S89" s="3">
        <v>30.5</v>
      </c>
      <c r="T89" s="3">
        <v>28</v>
      </c>
      <c r="U89" s="8">
        <v>3.3</v>
      </c>
      <c r="V89" s="8">
        <v>5</v>
      </c>
    </row>
    <row r="90" spans="1:22" s="7" customFormat="1" ht="15" customHeight="1" x14ac:dyDescent="0.25">
      <c r="A90" s="3">
        <v>4</v>
      </c>
      <c r="B90" s="3">
        <v>35</v>
      </c>
      <c r="C90" s="5" t="s">
        <v>121</v>
      </c>
      <c r="D90" s="3">
        <v>4</v>
      </c>
      <c r="E90" s="5" t="s">
        <v>61</v>
      </c>
      <c r="F90" s="5" t="s">
        <v>122</v>
      </c>
      <c r="G90" s="3">
        <v>60</v>
      </c>
      <c r="H90" s="3">
        <v>23.5</v>
      </c>
      <c r="I90" s="3">
        <f t="shared" ca="1" si="6"/>
        <v>2</v>
      </c>
      <c r="J90" s="3">
        <v>4.5</v>
      </c>
      <c r="K90" s="3">
        <v>3.1</v>
      </c>
      <c r="L90" s="3">
        <f t="shared" si="7"/>
        <v>3.8</v>
      </c>
      <c r="M90" s="3" t="s">
        <v>12</v>
      </c>
      <c r="N90" s="3">
        <f>SUM(--MID(SUBSTITUTE("-"&amp;M90,"-",REPT(" ",15)),{15;30},15))/2</f>
        <v>0</v>
      </c>
      <c r="O90" s="3" t="s">
        <v>12</v>
      </c>
      <c r="P90" s="3">
        <f>SUM(--MID(SUBSTITUTE("-"&amp;O90,"-",REPT(" ",15)),{15;30},15))/2</f>
        <v>0</v>
      </c>
      <c r="Q90" s="3">
        <v>108</v>
      </c>
      <c r="R90" s="3">
        <f>LOOKUP(Q90,{-9000000000;-50;0;100;125;130;175;200},{-2;-1;1;2;3;4;5;6})</f>
        <v>2</v>
      </c>
      <c r="S90" s="3">
        <v>24</v>
      </c>
      <c r="T90" s="3">
        <v>14</v>
      </c>
      <c r="U90" s="8">
        <v>12</v>
      </c>
      <c r="V90" s="8">
        <v>14</v>
      </c>
    </row>
    <row r="91" spans="1:22" s="7" customFormat="1" ht="15" customHeight="1" x14ac:dyDescent="0.25">
      <c r="A91" s="3">
        <v>5</v>
      </c>
      <c r="B91" s="3">
        <v>757</v>
      </c>
      <c r="C91" s="5" t="s">
        <v>123</v>
      </c>
      <c r="D91" s="3">
        <v>10</v>
      </c>
      <c r="E91" s="5" t="s">
        <v>67</v>
      </c>
      <c r="F91" s="5" t="s">
        <v>77</v>
      </c>
      <c r="G91" s="3">
        <v>60</v>
      </c>
      <c r="H91" s="3">
        <v>24.5</v>
      </c>
      <c r="I91" s="3">
        <f t="shared" ca="1" si="6"/>
        <v>2</v>
      </c>
      <c r="J91" s="3">
        <v>1.4</v>
      </c>
      <c r="K91" s="3">
        <v>3.3</v>
      </c>
      <c r="L91" s="3">
        <f t="shared" si="7"/>
        <v>2.3499999999999996</v>
      </c>
      <c r="M91" s="3" t="s">
        <v>20</v>
      </c>
      <c r="N91" s="3">
        <f>SUM(--MID(SUBSTITUTE("-"&amp;M91,"-",REPT(" ",15)),{15;30},15))/2</f>
        <v>0</v>
      </c>
      <c r="O91" s="3" t="s">
        <v>20</v>
      </c>
      <c r="P91" s="3">
        <f>SUM(--MID(SUBSTITUTE("-"&amp;O91,"-",REPT(" ",15)),{15;30},15))/2</f>
        <v>0</v>
      </c>
      <c r="Q91" s="3">
        <v>94.5</v>
      </c>
      <c r="R91" s="3">
        <f>LOOKUP(Q91,{-9000000000;-50;0;100;125;130;175;200},{-2;-1;1;2;3;4;5;6})</f>
        <v>1</v>
      </c>
      <c r="S91" s="3">
        <v>21.5</v>
      </c>
      <c r="T91" s="3">
        <v>28</v>
      </c>
      <c r="U91" s="8">
        <v>14</v>
      </c>
      <c r="V91" s="8">
        <v>13</v>
      </c>
    </row>
    <row r="92" spans="1:22" s="7" customFormat="1" ht="15" customHeight="1" x14ac:dyDescent="0.25">
      <c r="A92" s="3">
        <v>6</v>
      </c>
      <c r="B92" s="3">
        <v>54044</v>
      </c>
      <c r="C92" s="5" t="s">
        <v>124</v>
      </c>
      <c r="D92" s="3">
        <v>5</v>
      </c>
      <c r="E92" s="5" t="s">
        <v>45</v>
      </c>
      <c r="F92" s="5" t="s">
        <v>96</v>
      </c>
      <c r="G92" s="3">
        <v>60</v>
      </c>
      <c r="H92" s="3">
        <v>25.5</v>
      </c>
      <c r="I92" s="3">
        <f t="shared" ca="1" si="6"/>
        <v>2</v>
      </c>
      <c r="J92" s="3">
        <v>3.8</v>
      </c>
      <c r="K92" s="3">
        <v>1.2</v>
      </c>
      <c r="L92" s="3">
        <f t="shared" si="7"/>
        <v>2.5</v>
      </c>
      <c r="M92" s="3" t="s">
        <v>16</v>
      </c>
      <c r="N92" s="3">
        <f>SUM(--MID(SUBSTITUTE("-"&amp;M92,"-",REPT(" ",15)),{15;30},15))/2</f>
        <v>0</v>
      </c>
      <c r="O92" s="3" t="s">
        <v>14</v>
      </c>
      <c r="P92" s="3">
        <f>SUM(--MID(SUBSTITUTE("-"&amp;O92,"-",REPT(" ",15)),{15;30},15))/2</f>
        <v>0</v>
      </c>
      <c r="Q92" s="3">
        <v>108</v>
      </c>
      <c r="R92" s="3">
        <f>LOOKUP(Q92,{-9000000000;-50;0;100;125;130;175;200},{-2;-1;1;2;3;4;5;6})</f>
        <v>2</v>
      </c>
      <c r="S92" s="3">
        <v>25</v>
      </c>
      <c r="T92" s="3">
        <v>14</v>
      </c>
      <c r="U92" s="8">
        <v>10</v>
      </c>
      <c r="V92" s="8">
        <v>16</v>
      </c>
    </row>
    <row r="93" spans="1:22" s="7" customFormat="1" ht="15" customHeight="1" x14ac:dyDescent="0.25">
      <c r="A93" s="3">
        <v>7</v>
      </c>
      <c r="B93" s="3">
        <v>9804</v>
      </c>
      <c r="C93" s="5" t="s">
        <v>125</v>
      </c>
      <c r="D93" s="3">
        <v>8</v>
      </c>
      <c r="E93" s="5" t="s">
        <v>56</v>
      </c>
      <c r="F93" s="5" t="s">
        <v>49</v>
      </c>
      <c r="G93" s="3">
        <v>60</v>
      </c>
      <c r="H93" s="3">
        <v>25</v>
      </c>
      <c r="I93" s="3">
        <f t="shared" ca="1" si="6"/>
        <v>2</v>
      </c>
      <c r="J93" s="3">
        <v>4.5</v>
      </c>
      <c r="K93" s="3">
        <v>3.9</v>
      </c>
      <c r="L93" s="3">
        <f t="shared" si="7"/>
        <v>4.2</v>
      </c>
      <c r="M93" s="3" t="s">
        <v>12</v>
      </c>
      <c r="N93" s="3">
        <f>SUM(--MID(SUBSTITUTE("-"&amp;M93,"-",REPT(" ",15)),{15;30},15))/2</f>
        <v>0</v>
      </c>
      <c r="O93" s="3" t="s">
        <v>14</v>
      </c>
      <c r="P93" s="3">
        <f>SUM(--MID(SUBSTITUTE("-"&amp;O93,"-",REPT(" ",15)),{15;30},15))/2</f>
        <v>0</v>
      </c>
      <c r="Q93" s="3">
        <v>127.5</v>
      </c>
      <c r="R93" s="3">
        <f>LOOKUP(Q93,{-9000000000;-50;0;100;125;130;175;200},{-2;-1;1;2;3;4;5;6})</f>
        <v>3</v>
      </c>
      <c r="S93" s="3">
        <v>28</v>
      </c>
      <c r="T93" s="3">
        <v>21</v>
      </c>
      <c r="U93" s="8">
        <v>10</v>
      </c>
      <c r="V93" s="8">
        <v>16</v>
      </c>
    </row>
    <row r="94" spans="1:22" s="7" customFormat="1" ht="15" customHeight="1" x14ac:dyDescent="0.25">
      <c r="A94" s="3">
        <v>8</v>
      </c>
      <c r="B94" s="3">
        <v>8566</v>
      </c>
      <c r="C94" s="5" t="s">
        <v>126</v>
      </c>
      <c r="D94" s="3">
        <v>3</v>
      </c>
      <c r="E94" s="5" t="s">
        <v>75</v>
      </c>
      <c r="F94" s="5" t="s">
        <v>65</v>
      </c>
      <c r="G94" s="3">
        <v>60</v>
      </c>
      <c r="H94" s="3">
        <v>21.5</v>
      </c>
      <c r="I94" s="3">
        <f t="shared" ca="1" si="6"/>
        <v>2</v>
      </c>
      <c r="J94" s="3">
        <v>2</v>
      </c>
      <c r="K94" s="3">
        <v>4.0999999999999996</v>
      </c>
      <c r="L94" s="3">
        <f t="shared" si="7"/>
        <v>3.05</v>
      </c>
      <c r="M94" s="3" t="s">
        <v>14</v>
      </c>
      <c r="N94" s="3">
        <f>SUM(--MID(SUBSTITUTE("-"&amp;M94,"-",REPT(" ",15)),{15;30},15))/2</f>
        <v>0</v>
      </c>
      <c r="O94" s="3" t="s">
        <v>14</v>
      </c>
      <c r="P94" s="3">
        <f>SUM(--MID(SUBSTITUTE("-"&amp;O94,"-",REPT(" ",15)),{15;30},15))/2</f>
        <v>0</v>
      </c>
      <c r="Q94" s="3">
        <v>80</v>
      </c>
      <c r="R94" s="3">
        <f>LOOKUP(Q94,{-9000000000;-50;0;100;125;130;175;200},{-2;-1;1;2;3;4;5;6})</f>
        <v>1</v>
      </c>
      <c r="S94" s="3">
        <v>20.5</v>
      </c>
      <c r="T94" s="3">
        <v>21</v>
      </c>
      <c r="U94" s="8">
        <v>20</v>
      </c>
      <c r="V94" s="8">
        <v>28</v>
      </c>
    </row>
    <row r="95" spans="1:22" s="7" customFormat="1" ht="15" customHeight="1" x14ac:dyDescent="0.25">
      <c r="A95" s="3">
        <v>9</v>
      </c>
      <c r="B95" s="3">
        <v>6977</v>
      </c>
      <c r="C95" s="5" t="s">
        <v>127</v>
      </c>
      <c r="D95" s="3">
        <v>9</v>
      </c>
      <c r="E95" s="5" t="s">
        <v>70</v>
      </c>
      <c r="F95" s="5" t="s">
        <v>128</v>
      </c>
      <c r="G95" s="3">
        <v>60</v>
      </c>
      <c r="H95" s="3">
        <v>22</v>
      </c>
      <c r="I95" s="3">
        <f t="shared" ca="1" si="6"/>
        <v>2</v>
      </c>
      <c r="J95" s="3">
        <v>3.9</v>
      </c>
      <c r="K95" s="3">
        <v>1.7</v>
      </c>
      <c r="L95" s="3">
        <f t="shared" si="7"/>
        <v>2.8</v>
      </c>
      <c r="M95" s="3" t="s">
        <v>12</v>
      </c>
      <c r="N95" s="3">
        <f>SUM(--MID(SUBSTITUTE("-"&amp;M95,"-",REPT(" ",15)),{15;30},15))/2</f>
        <v>0</v>
      </c>
      <c r="O95" s="3" t="s">
        <v>12</v>
      </c>
      <c r="P95" s="3">
        <f>SUM(--MID(SUBSTITUTE("-"&amp;O95,"-",REPT(" ",15)),{15;30},15))/2</f>
        <v>0</v>
      </c>
      <c r="Q95" s="3">
        <v>92.5</v>
      </c>
      <c r="R95" s="3">
        <f>LOOKUP(Q95,{-9000000000;-50;0;100;125;130;175;200},{-2;-1;1;2;3;4;5;6})</f>
        <v>1</v>
      </c>
      <c r="S95" s="3">
        <v>21.5</v>
      </c>
      <c r="T95" s="3">
        <v>29</v>
      </c>
      <c r="U95" s="8">
        <v>25</v>
      </c>
      <c r="V95" s="8">
        <v>33</v>
      </c>
    </row>
    <row r="96" spans="1:22" s="7" customFormat="1" ht="15" customHeight="1" x14ac:dyDescent="0.25">
      <c r="A96" s="3">
        <v>10</v>
      </c>
      <c r="B96" s="3" t="s">
        <v>112</v>
      </c>
      <c r="C96" s="5" t="s">
        <v>129</v>
      </c>
      <c r="D96" s="3">
        <v>7</v>
      </c>
      <c r="E96" s="5" t="s">
        <v>108</v>
      </c>
      <c r="F96" s="5" t="s">
        <v>130</v>
      </c>
      <c r="G96" s="3">
        <v>60</v>
      </c>
      <c r="H96" s="3">
        <v>23</v>
      </c>
      <c r="I96" s="3">
        <f t="shared" ca="1" si="6"/>
        <v>2</v>
      </c>
      <c r="J96" s="3">
        <v>2.1</v>
      </c>
      <c r="K96" s="3">
        <v>2.1</v>
      </c>
      <c r="L96" s="3">
        <f t="shared" si="7"/>
        <v>2.1</v>
      </c>
      <c r="M96" s="3" t="s">
        <v>14</v>
      </c>
      <c r="N96" s="3">
        <f>SUM(--MID(SUBSTITUTE("-"&amp;M96,"-",REPT(" ",15)),{15;30},15))/2</f>
        <v>0</v>
      </c>
      <c r="O96" s="3" t="s">
        <v>12</v>
      </c>
      <c r="P96" s="3">
        <f>SUM(--MID(SUBSTITUTE("-"&amp;O96,"-",REPT(" ",15)),{15;30},15))/2</f>
        <v>0</v>
      </c>
      <c r="Q96" s="3">
        <v>80.5</v>
      </c>
      <c r="R96" s="3">
        <f>LOOKUP(Q96,{-9000000000;-50;0;100;125;130;175;200},{-2;-1;1;2;3;4;5;6})</f>
        <v>1</v>
      </c>
      <c r="S96" s="3">
        <v>24</v>
      </c>
      <c r="T96" s="3">
        <v>21</v>
      </c>
      <c r="U96" s="8">
        <v>16</v>
      </c>
      <c r="V96" s="8">
        <v>20</v>
      </c>
    </row>
    <row r="97" spans="1:22" ht="15" customHeight="1" x14ac:dyDescent="0.25">
      <c r="I97" s="1" t="str">
        <f t="shared" ca="1" si="6"/>
        <v/>
      </c>
      <c r="L97" s="1" t="str">
        <f t="shared" si="7"/>
        <v/>
      </c>
      <c r="N97" s="1" t="e">
        <f>SUM(--MID(SUBSTITUTE("-"&amp;M97,"-",REPT(" ",15)),{15;30},15))/2</f>
        <v>#VALUE!</v>
      </c>
      <c r="P97" s="1" t="e">
        <f>SUM(--MID(SUBSTITUTE("-"&amp;O97,"-",REPT(" ",15)),{15;30},15))/2</f>
        <v>#VALUE!</v>
      </c>
      <c r="R97" s="1">
        <f>LOOKUP(Q97,{-9000000000;-50;0;100;125;130;175;200},{-2;-1;1;2;3;4;5;6})</f>
        <v>1</v>
      </c>
    </row>
    <row r="98" spans="1:22" ht="15" customHeight="1" x14ac:dyDescent="0.25">
      <c r="I98" s="1" t="str">
        <f t="shared" ca="1" si="6"/>
        <v/>
      </c>
      <c r="L98" s="1" t="str">
        <f t="shared" si="7"/>
        <v/>
      </c>
      <c r="N98" s="1" t="e">
        <f>SUM(--MID(SUBSTITUTE("-"&amp;M98,"-",REPT(" ",15)),{15;30},15))/2</f>
        <v>#VALUE!</v>
      </c>
      <c r="P98" s="1" t="e">
        <f>SUM(--MID(SUBSTITUTE("-"&amp;O98,"-",REPT(" ",15)),{15;30},15))/2</f>
        <v>#VALUE!</v>
      </c>
      <c r="R98" s="1">
        <f>LOOKUP(Q98,{-9000000000;-50;0;100;125;130;175;200},{-2;-1;1;2;3;4;5;6})</f>
        <v>1</v>
      </c>
    </row>
    <row r="99" spans="1:22" ht="15" customHeight="1" x14ac:dyDescent="0.25">
      <c r="I99" s="1" t="str">
        <f t="shared" ca="1" si="6"/>
        <v/>
      </c>
      <c r="L99" s="1" t="str">
        <f t="shared" si="7"/>
        <v/>
      </c>
      <c r="N99" s="1" t="e">
        <f>SUM(--MID(SUBSTITUTE("-"&amp;M99,"-",REPT(" ",15)),{15;30},15))/2</f>
        <v>#VALUE!</v>
      </c>
      <c r="P99" s="1" t="e">
        <f>SUM(--MID(SUBSTITUTE("-"&amp;O99,"-",REPT(" ",15)),{15;30},15))/2</f>
        <v>#VALUE!</v>
      </c>
      <c r="R99" s="1">
        <f>LOOKUP(Q99,{-9000000000;-50;0;100;125;130;175;200},{-2;-1;1;2;3;4;5;6})</f>
        <v>1</v>
      </c>
    </row>
    <row r="100" spans="1:22" ht="15" customHeight="1" x14ac:dyDescent="0.25">
      <c r="I100" s="1" t="str">
        <f t="shared" ca="1" si="6"/>
        <v/>
      </c>
      <c r="L100" s="1" t="str">
        <f t="shared" si="7"/>
        <v/>
      </c>
      <c r="N100" s="1" t="e">
        <f>SUM(--MID(SUBSTITUTE("-"&amp;M100,"-",REPT(" ",15)),{15;30},15))/2</f>
        <v>#VALUE!</v>
      </c>
      <c r="P100" s="1" t="e">
        <f>SUM(--MID(SUBSTITUTE("-"&amp;O100,"-",REPT(" ",15)),{15;30},15))/2</f>
        <v>#VALUE!</v>
      </c>
      <c r="R100" s="1">
        <f>LOOKUP(Q100,{-9000000000;-50;0;100;125;130;175;200},{-2;-1;1;2;3;4;5;6})</f>
        <v>1</v>
      </c>
    </row>
    <row r="101" spans="1:22" ht="15" customHeight="1" x14ac:dyDescent="0.25">
      <c r="I101" s="1" t="str">
        <f t="shared" ca="1" si="6"/>
        <v/>
      </c>
      <c r="L101" s="1" t="str">
        <f t="shared" si="7"/>
        <v/>
      </c>
      <c r="N101" s="1" t="e">
        <f>SUM(--MID(SUBSTITUTE("-"&amp;M101,"-",REPT(" ",15)),{15;30},15))/2</f>
        <v>#VALUE!</v>
      </c>
      <c r="P101" s="1" t="e">
        <f>SUM(--MID(SUBSTITUTE("-"&amp;O101,"-",REPT(" ",15)),{15;30},15))/2</f>
        <v>#VALUE!</v>
      </c>
      <c r="R101" s="1">
        <f>LOOKUP(Q101,{-9000000000;-50;0;100;125;130;175;200},{-2;-1;1;2;3;4;5;6})</f>
        <v>1</v>
      </c>
    </row>
    <row r="102" spans="1:22" ht="15" customHeight="1" x14ac:dyDescent="0.25">
      <c r="I102" s="1" t="str">
        <f t="shared" ca="1" si="6"/>
        <v/>
      </c>
      <c r="L102" s="1" t="str">
        <f t="shared" si="7"/>
        <v/>
      </c>
      <c r="N102" s="1" t="e">
        <f>SUM(--MID(SUBSTITUTE("-"&amp;M102,"-",REPT(" ",15)),{15;30},15))/2</f>
        <v>#VALUE!</v>
      </c>
      <c r="P102" s="1" t="e">
        <f>SUM(--MID(SUBSTITUTE("-"&amp;O102,"-",REPT(" ",15)),{15;30},15))/2</f>
        <v>#VALUE!</v>
      </c>
      <c r="R102" s="1">
        <f>LOOKUP(Q102,{-9000000000;-50;0;100;125;130;175;200},{-2;-1;1;2;3;4;5;6})</f>
        <v>1</v>
      </c>
    </row>
    <row r="103" spans="1:22" ht="15" customHeight="1" x14ac:dyDescent="0.25">
      <c r="I103" s="1" t="str">
        <f t="shared" ca="1" si="6"/>
        <v/>
      </c>
      <c r="L103" s="1" t="str">
        <f t="shared" si="7"/>
        <v/>
      </c>
      <c r="N103" s="1" t="e">
        <f>SUM(--MID(SUBSTITUTE("-"&amp;M103,"-",REPT(" ",15)),{15;30},15))/2</f>
        <v>#VALUE!</v>
      </c>
      <c r="P103" s="1" t="e">
        <f>SUM(--MID(SUBSTITUTE("-"&amp;O103,"-",REPT(" ",15)),{15;30},15))/2</f>
        <v>#VALUE!</v>
      </c>
      <c r="R103" s="1">
        <f>LOOKUP(Q103,{-9000000000;-50;0;100;125;130;175;200},{-2;-1;1;2;3;4;5;6})</f>
        <v>1</v>
      </c>
    </row>
    <row r="104" spans="1:22" ht="15" customHeight="1" x14ac:dyDescent="0.25">
      <c r="I104" s="1" t="str">
        <f t="shared" ca="1" si="6"/>
        <v/>
      </c>
      <c r="L104" s="1" t="str">
        <f t="shared" si="7"/>
        <v/>
      </c>
      <c r="N104" s="1" t="e">
        <f>SUM(--MID(SUBSTITUTE("-"&amp;M104,"-",REPT(" ",15)),{15;30},15))/2</f>
        <v>#VALUE!</v>
      </c>
      <c r="P104" s="1" t="e">
        <f>SUM(--MID(SUBSTITUTE("-"&amp;O104,"-",REPT(" ",15)),{15;30},15))/2</f>
        <v>#VALUE!</v>
      </c>
      <c r="R104" s="1">
        <f>LOOKUP(Q104,{-9000000000;-50;0;100;125;130;175;200},{-2;-1;1;2;3;4;5;6})</f>
        <v>1</v>
      </c>
    </row>
    <row r="105" spans="1:22" ht="15" customHeight="1" x14ac:dyDescent="0.25">
      <c r="I105" s="1" t="str">
        <f t="shared" ca="1" si="6"/>
        <v/>
      </c>
      <c r="L105" s="1" t="str">
        <f t="shared" si="7"/>
        <v/>
      </c>
      <c r="N105" s="1" t="e">
        <f>SUM(--MID(SUBSTITUTE("-"&amp;M105,"-",REPT(" ",15)),{15;30},15))/2</f>
        <v>#VALUE!</v>
      </c>
      <c r="P105" s="1" t="e">
        <f>SUM(--MID(SUBSTITUTE("-"&amp;O105,"-",REPT(" ",15)),{15;30},15))/2</f>
        <v>#VALUE!</v>
      </c>
      <c r="R105" s="1">
        <f>LOOKUP(Q105,{-9000000000;-50;0;100;125;130;175;200},{-2;-1;1;2;3;4;5;6})</f>
        <v>1</v>
      </c>
    </row>
    <row r="106" spans="1:22" ht="15" customHeight="1" x14ac:dyDescent="0.25">
      <c r="I106" s="1" t="str">
        <f t="shared" ca="1" si="6"/>
        <v/>
      </c>
      <c r="L106" s="1" t="str">
        <f t="shared" si="7"/>
        <v/>
      </c>
      <c r="N106" s="1" t="e">
        <f>SUM(--MID(SUBSTITUTE("-"&amp;M106,"-",REPT(" ",15)),{15;30},15))/2</f>
        <v>#VALUE!</v>
      </c>
      <c r="P106" s="1" t="e">
        <f>SUM(--MID(SUBSTITUTE("-"&amp;O106,"-",REPT(" ",15)),{15;30},15))/2</f>
        <v>#VALUE!</v>
      </c>
      <c r="R106" s="1">
        <f>LOOKUP(Q106,{-9000000000;-50;0;100;125;130;175;200},{-2;-1;1;2;3;4;5;6})</f>
        <v>1</v>
      </c>
    </row>
    <row r="107" spans="1:22" ht="15" customHeight="1" x14ac:dyDescent="0.25">
      <c r="I107" s="1" t="str">
        <f t="shared" ca="1" si="6"/>
        <v/>
      </c>
      <c r="L107" s="1" t="str">
        <f t="shared" si="7"/>
        <v/>
      </c>
      <c r="N107" s="1" t="e">
        <f>SUM(--MID(SUBSTITUTE("-"&amp;M107,"-",REPT(" ",15)),{15;30},15))/2</f>
        <v>#VALUE!</v>
      </c>
      <c r="P107" s="1" t="e">
        <f>SUM(--MID(SUBSTITUTE("-"&amp;O107,"-",REPT(" ",15)),{15;30},15))/2</f>
        <v>#VALUE!</v>
      </c>
      <c r="R107" s="1">
        <f>LOOKUP(Q107,{-9000000000;-50;0;100;125;130;175;200},{-2;-1;1;2;3;4;5;6})</f>
        <v>1</v>
      </c>
    </row>
    <row r="108" spans="1:22" ht="15" customHeight="1" x14ac:dyDescent="0.25">
      <c r="I108" s="1" t="str">
        <f t="shared" ca="1" si="6"/>
        <v/>
      </c>
      <c r="L108" s="1" t="str">
        <f t="shared" si="7"/>
        <v/>
      </c>
      <c r="N108" s="1" t="e">
        <f>SUM(--MID(SUBSTITUTE("-"&amp;M108,"-",REPT(" ",15)),{15;30},15))/2</f>
        <v>#VALUE!</v>
      </c>
      <c r="P108" s="1" t="e">
        <f>SUM(--MID(SUBSTITUTE("-"&amp;O108,"-",REPT(" ",15)),{15;30},15))/2</f>
        <v>#VALUE!</v>
      </c>
      <c r="R108" s="1">
        <f>LOOKUP(Q108,{-9000000000;-50;0;100;125;130;175;200},{-2;-1;1;2;3;4;5;6})</f>
        <v>1</v>
      </c>
    </row>
    <row r="109" spans="1:22" s="7" customFormat="1" ht="15" customHeight="1" x14ac:dyDescent="0.25">
      <c r="A109" s="13">
        <v>5</v>
      </c>
      <c r="B109" s="13"/>
      <c r="C109" s="14" t="s">
        <v>131</v>
      </c>
      <c r="D109" s="15" t="s">
        <v>131</v>
      </c>
      <c r="E109" s="15" t="s">
        <v>131</v>
      </c>
      <c r="F109" s="15" t="s">
        <v>131</v>
      </c>
      <c r="G109" s="15" t="s">
        <v>131</v>
      </c>
      <c r="H109" s="15" t="s">
        <v>131</v>
      </c>
      <c r="I109" s="15"/>
      <c r="J109" s="15" t="s">
        <v>131</v>
      </c>
      <c r="K109" s="15" t="s">
        <v>131</v>
      </c>
      <c r="L109" s="15"/>
      <c r="M109" s="15" t="s">
        <v>131</v>
      </c>
      <c r="N109" s="15"/>
      <c r="O109" s="15" t="s">
        <v>131</v>
      </c>
      <c r="P109" s="15"/>
      <c r="Q109" s="15" t="s">
        <v>131</v>
      </c>
      <c r="R109" s="15"/>
      <c r="S109" s="15" t="s">
        <v>131</v>
      </c>
      <c r="T109" s="16" t="s">
        <v>131</v>
      </c>
      <c r="U109" s="1"/>
      <c r="V109" s="1"/>
    </row>
    <row r="110" spans="1:22" s="7" customFormat="1" ht="15" customHeight="1" x14ac:dyDescent="0.25">
      <c r="A110" s="13"/>
      <c r="B110" s="13"/>
      <c r="C110" s="10" t="s">
        <v>132</v>
      </c>
      <c r="D110" s="11" t="s">
        <v>132</v>
      </c>
      <c r="E110" s="11" t="s">
        <v>132</v>
      </c>
      <c r="F110" s="11" t="s">
        <v>132</v>
      </c>
      <c r="G110" s="11" t="s">
        <v>132</v>
      </c>
      <c r="H110" s="11" t="s">
        <v>132</v>
      </c>
      <c r="I110" s="11"/>
      <c r="J110" s="11" t="s">
        <v>132</v>
      </c>
      <c r="K110" s="11" t="s">
        <v>132</v>
      </c>
      <c r="L110" s="11"/>
      <c r="M110" s="11" t="s">
        <v>132</v>
      </c>
      <c r="N110" s="11"/>
      <c r="O110" s="11" t="s">
        <v>132</v>
      </c>
      <c r="P110" s="11"/>
      <c r="Q110" s="11" t="s">
        <v>132</v>
      </c>
      <c r="R110" s="11"/>
      <c r="S110" s="11" t="s">
        <v>132</v>
      </c>
      <c r="T110" s="12" t="s">
        <v>132</v>
      </c>
      <c r="U110" s="1"/>
      <c r="V110" s="1"/>
    </row>
    <row r="111" spans="1:22" s="7" customFormat="1" ht="15" customHeight="1" x14ac:dyDescent="0.25">
      <c r="A111" s="9" t="s">
        <v>133</v>
      </c>
      <c r="B111" s="9"/>
      <c r="C111" s="10" t="s">
        <v>134</v>
      </c>
      <c r="D111" s="11" t="s">
        <v>134</v>
      </c>
      <c r="E111" s="11" t="s">
        <v>134</v>
      </c>
      <c r="F111" s="11" t="s">
        <v>134</v>
      </c>
      <c r="G111" s="11" t="s">
        <v>134</v>
      </c>
      <c r="H111" s="11" t="s">
        <v>134</v>
      </c>
      <c r="I111" s="11"/>
      <c r="J111" s="11" t="s">
        <v>134</v>
      </c>
      <c r="K111" s="11" t="s">
        <v>134</v>
      </c>
      <c r="L111" s="11"/>
      <c r="M111" s="11" t="s">
        <v>134</v>
      </c>
      <c r="N111" s="11"/>
      <c r="O111" s="11" t="s">
        <v>134</v>
      </c>
      <c r="P111" s="11"/>
      <c r="Q111" s="11" t="s">
        <v>134</v>
      </c>
      <c r="R111" s="11"/>
      <c r="S111" s="11" t="s">
        <v>134</v>
      </c>
      <c r="T111" s="12" t="s">
        <v>134</v>
      </c>
      <c r="U111" s="1"/>
      <c r="V111" s="1"/>
    </row>
    <row r="113" spans="1:22" s="7" customFormat="1" ht="15" customHeight="1" x14ac:dyDescent="0.25">
      <c r="A113" s="4" t="s">
        <v>0</v>
      </c>
      <c r="B113" s="2" t="s">
        <v>18</v>
      </c>
      <c r="C113" s="2" t="s">
        <v>2</v>
      </c>
      <c r="D113" s="2" t="s">
        <v>1</v>
      </c>
      <c r="E113" s="2" t="s">
        <v>3</v>
      </c>
      <c r="F113" s="2" t="s">
        <v>4</v>
      </c>
      <c r="G113" s="2" t="s">
        <v>19</v>
      </c>
      <c r="H113" s="2" t="s">
        <v>26</v>
      </c>
      <c r="I113" s="2"/>
      <c r="J113" s="2" t="s">
        <v>5</v>
      </c>
      <c r="K113" s="2" t="s">
        <v>6</v>
      </c>
      <c r="L113" s="2"/>
      <c r="M113" s="2" t="s">
        <v>7</v>
      </c>
      <c r="N113" s="2"/>
      <c r="O113" s="2" t="s">
        <v>8</v>
      </c>
      <c r="P113" s="2"/>
      <c r="Q113" s="2" t="s">
        <v>9</v>
      </c>
      <c r="R113" s="2"/>
      <c r="S113" s="2" t="s">
        <v>10</v>
      </c>
      <c r="T113" s="2" t="s">
        <v>11</v>
      </c>
      <c r="U113" s="1"/>
      <c r="V113" s="1"/>
    </row>
    <row r="114" spans="1:22" s="7" customFormat="1" ht="15" customHeight="1" x14ac:dyDescent="0.25">
      <c r="A114" s="3">
        <v>1</v>
      </c>
      <c r="B114" s="3">
        <v>13273</v>
      </c>
      <c r="C114" s="5" t="s">
        <v>135</v>
      </c>
      <c r="D114" s="3">
        <v>6</v>
      </c>
      <c r="E114" s="5" t="s">
        <v>61</v>
      </c>
      <c r="F114" s="5" t="s">
        <v>65</v>
      </c>
      <c r="G114" s="3">
        <v>60</v>
      </c>
      <c r="H114" s="3">
        <v>27</v>
      </c>
      <c r="I114" s="3">
        <f t="shared" ref="I114:I135" ca="1" si="8">IF(H114="","",SUM(IF(ISNUMBER(0+MID(H114,ROW(INDIRECT("1:"&amp;LEN(H114))),1)),0+MID(H114,ROW(INDIRECT("1:"&amp;LEN(H114))),1),""))/SUM(IF(ISNUMBER(0+MID(H114,ROW(INDIRECT("1:"&amp;LEN(H114))),1)),1,"")))</f>
        <v>2</v>
      </c>
      <c r="J114" s="3">
        <v>4.5</v>
      </c>
      <c r="K114" s="3">
        <v>4.0999999999999996</v>
      </c>
      <c r="L114" s="3">
        <f t="shared" ref="L114:L135" si="9">IF(K114="","",(J114+K114)/2)</f>
        <v>4.3</v>
      </c>
      <c r="M114" s="3" t="s">
        <v>14</v>
      </c>
      <c r="N114" s="3">
        <f>SUM(--MID(SUBSTITUTE("-"&amp;M114,"-",REPT(" ",15)),{15;30},15))/2</f>
        <v>0</v>
      </c>
      <c r="O114" s="3" t="s">
        <v>14</v>
      </c>
      <c r="P114" s="3">
        <f>SUM(--MID(SUBSTITUTE("-"&amp;O114,"-",REPT(" ",15)),{15;30},15))/2</f>
        <v>0</v>
      </c>
      <c r="Q114" s="3">
        <v>120.5</v>
      </c>
      <c r="R114" s="3">
        <f>LOOKUP(Q114,{-9000000000;-50;0;100;125;130;175;200},{-2;-1;1;2;3;4;5;6})</f>
        <v>2</v>
      </c>
      <c r="S114" s="3">
        <v>28</v>
      </c>
      <c r="T114" s="3">
        <v>39</v>
      </c>
      <c r="U114" s="8">
        <v>4</v>
      </c>
      <c r="V114" s="8">
        <v>4</v>
      </c>
    </row>
    <row r="115" spans="1:22" s="7" customFormat="1" ht="15" customHeight="1" x14ac:dyDescent="0.25">
      <c r="A115" s="3">
        <v>2</v>
      </c>
      <c r="B115" s="3">
        <v>41243</v>
      </c>
      <c r="C115" s="5" t="s">
        <v>136</v>
      </c>
      <c r="D115" s="3">
        <v>1</v>
      </c>
      <c r="E115" s="5" t="s">
        <v>54</v>
      </c>
      <c r="F115" s="5" t="s">
        <v>52</v>
      </c>
      <c r="G115" s="3">
        <v>58.5</v>
      </c>
      <c r="H115" s="3">
        <v>32.5</v>
      </c>
      <c r="I115" s="3">
        <f t="shared" ca="1" si="8"/>
        <v>3</v>
      </c>
      <c r="J115" s="3">
        <v>3.7</v>
      </c>
      <c r="K115" s="3">
        <v>4.3</v>
      </c>
      <c r="L115" s="3">
        <f t="shared" si="9"/>
        <v>4</v>
      </c>
      <c r="M115" s="3" t="s">
        <v>40</v>
      </c>
      <c r="N115" s="3">
        <f>SUM(--MID(SUBSTITUTE("-"&amp;M115,"-",REPT(" ",15)),{15;30},15))/2</f>
        <v>33.5</v>
      </c>
      <c r="O115" s="3" t="s">
        <v>15</v>
      </c>
      <c r="P115" s="3">
        <f>SUM(--MID(SUBSTITUTE("-"&amp;O115,"-",REPT(" ",15)),{15;30},15))/2</f>
        <v>25</v>
      </c>
      <c r="Q115" s="3">
        <v>181.5</v>
      </c>
      <c r="R115" s="3">
        <f>LOOKUP(Q115,{-9000000000;-50;0;100;125;130;175;200},{-2;-1;1;2;3;4;5;6})</f>
        <v>5</v>
      </c>
      <c r="S115" s="3">
        <v>32</v>
      </c>
      <c r="T115" s="3">
        <v>35</v>
      </c>
      <c r="U115" s="8">
        <v>2.2000000000000002</v>
      </c>
      <c r="V115" s="8">
        <v>1.8</v>
      </c>
    </row>
    <row r="116" spans="1:22" s="7" customFormat="1" ht="15" customHeight="1" x14ac:dyDescent="0.25">
      <c r="A116" s="3">
        <v>3</v>
      </c>
      <c r="B116" s="3">
        <v>45221</v>
      </c>
      <c r="C116" s="5" t="s">
        <v>137</v>
      </c>
      <c r="D116" s="3">
        <v>5</v>
      </c>
      <c r="E116" s="5" t="s">
        <v>138</v>
      </c>
      <c r="F116" s="5" t="s">
        <v>139</v>
      </c>
      <c r="G116" s="3">
        <v>57.5</v>
      </c>
      <c r="H116" s="3">
        <v>31.5</v>
      </c>
      <c r="I116" s="3">
        <f t="shared" ca="1" si="8"/>
        <v>3</v>
      </c>
      <c r="J116" s="3">
        <v>1.9</v>
      </c>
      <c r="K116" s="3">
        <v>3</v>
      </c>
      <c r="L116" s="3">
        <f t="shared" si="9"/>
        <v>2.4500000000000002</v>
      </c>
      <c r="M116" s="3" t="s">
        <v>140</v>
      </c>
      <c r="N116" s="3">
        <f>SUM(--MID(SUBSTITUTE("-"&amp;M116,"-",REPT(" ",15)),{15;30},15))/2</f>
        <v>8.5</v>
      </c>
      <c r="O116" s="3" t="s">
        <v>13</v>
      </c>
      <c r="P116" s="3">
        <f>SUM(--MID(SUBSTITUTE("-"&amp;O116,"-",REPT(" ",15)),{15;30},15))/2</f>
        <v>50</v>
      </c>
      <c r="Q116" s="3">
        <v>130.5</v>
      </c>
      <c r="R116" s="3">
        <f>LOOKUP(Q116,{-9000000000;-50;0;100;125;130;175;200},{-2;-1;1;2;3;4;5;6})</f>
        <v>4</v>
      </c>
      <c r="S116" s="3">
        <v>31.5</v>
      </c>
      <c r="T116" s="3">
        <v>29</v>
      </c>
      <c r="U116" s="8">
        <v>7.5</v>
      </c>
      <c r="V116" s="8">
        <v>8</v>
      </c>
    </row>
    <row r="117" spans="1:22" s="7" customFormat="1" ht="15" customHeight="1" x14ac:dyDescent="0.25">
      <c r="A117" s="3">
        <v>4</v>
      </c>
      <c r="B117" s="3">
        <v>64314</v>
      </c>
      <c r="C117" s="5" t="s">
        <v>141</v>
      </c>
      <c r="D117" s="3">
        <v>4</v>
      </c>
      <c r="E117" s="5" t="s">
        <v>56</v>
      </c>
      <c r="F117" s="5" t="s">
        <v>49</v>
      </c>
      <c r="G117" s="3">
        <v>57</v>
      </c>
      <c r="H117" s="3">
        <v>32</v>
      </c>
      <c r="I117" s="3">
        <f t="shared" ca="1" si="8"/>
        <v>3</v>
      </c>
      <c r="J117" s="3">
        <v>4.5</v>
      </c>
      <c r="K117" s="3">
        <v>3.9</v>
      </c>
      <c r="L117" s="3">
        <f t="shared" si="9"/>
        <v>4.2</v>
      </c>
      <c r="M117" s="3" t="s">
        <v>17</v>
      </c>
      <c r="N117" s="3">
        <f>SUM(--MID(SUBSTITUTE("-"&amp;M117,"-",REPT(" ",15)),{15;30},15))/2</f>
        <v>100</v>
      </c>
      <c r="O117" s="3" t="s">
        <v>12</v>
      </c>
      <c r="P117" s="3">
        <f>SUM(--MID(SUBSTITUTE("-"&amp;O117,"-",REPT(" ",15)),{15;30},15))/2</f>
        <v>0</v>
      </c>
      <c r="Q117" s="3">
        <v>145.5</v>
      </c>
      <c r="R117" s="3">
        <f>LOOKUP(Q117,{-9000000000;-50;0;100;125;130;175;200},{-2;-1;1;2;3;4;5;6})</f>
        <v>4</v>
      </c>
      <c r="S117" s="3">
        <v>31.5</v>
      </c>
      <c r="T117" s="3">
        <v>52</v>
      </c>
      <c r="U117" s="8">
        <v>4</v>
      </c>
      <c r="V117" s="8">
        <v>4.5</v>
      </c>
    </row>
    <row r="118" spans="1:22" s="7" customFormat="1" ht="15" customHeight="1" x14ac:dyDescent="0.25">
      <c r="A118" s="3">
        <v>5</v>
      </c>
      <c r="B118" s="3">
        <v>53109</v>
      </c>
      <c r="C118" s="5" t="s">
        <v>142</v>
      </c>
      <c r="D118" s="3">
        <v>3</v>
      </c>
      <c r="E118" s="5" t="s">
        <v>45</v>
      </c>
      <c r="F118" s="5" t="s">
        <v>65</v>
      </c>
      <c r="G118" s="3">
        <v>56</v>
      </c>
      <c r="H118" s="3">
        <v>29</v>
      </c>
      <c r="I118" s="3">
        <f t="shared" ca="1" si="8"/>
        <v>2</v>
      </c>
      <c r="J118" s="3">
        <v>3.8</v>
      </c>
      <c r="K118" s="3">
        <v>4.0999999999999996</v>
      </c>
      <c r="L118" s="3">
        <f t="shared" si="9"/>
        <v>3.9499999999999997</v>
      </c>
      <c r="M118" s="3" t="s">
        <v>12</v>
      </c>
      <c r="N118" s="3">
        <f>SUM(--MID(SUBSTITUTE("-"&amp;M118,"-",REPT(" ",15)),{15;30},15))/2</f>
        <v>0</v>
      </c>
      <c r="O118" s="3" t="s">
        <v>32</v>
      </c>
      <c r="P118" s="3">
        <f>SUM(--MID(SUBSTITUTE("-"&amp;O118,"-",REPT(" ",15)),{15;30},15))/2</f>
        <v>50</v>
      </c>
      <c r="Q118" s="3">
        <v>113.5</v>
      </c>
      <c r="R118" s="3">
        <f>LOOKUP(Q118,{-9000000000;-50;0;100;125;130;175;200},{-2;-1;1;2;3;4;5;6})</f>
        <v>2</v>
      </c>
      <c r="S118" s="3">
        <v>28</v>
      </c>
      <c r="T118" s="3">
        <v>25</v>
      </c>
      <c r="U118" s="8">
        <v>7</v>
      </c>
      <c r="V118" s="8">
        <v>10</v>
      </c>
    </row>
    <row r="119" spans="1:22" s="7" customFormat="1" ht="15" customHeight="1" x14ac:dyDescent="0.25">
      <c r="A119" s="3">
        <v>6</v>
      </c>
      <c r="B119" s="3">
        <v>10951</v>
      </c>
      <c r="C119" s="5" t="s">
        <v>143</v>
      </c>
      <c r="D119" s="3">
        <v>2</v>
      </c>
      <c r="E119" s="5" t="s">
        <v>64</v>
      </c>
      <c r="F119" s="5" t="s">
        <v>65</v>
      </c>
      <c r="G119" s="3">
        <v>54.5</v>
      </c>
      <c r="H119" s="3">
        <v>30.5</v>
      </c>
      <c r="I119" s="3">
        <f t="shared" ca="1" si="8"/>
        <v>3</v>
      </c>
      <c r="J119" s="3">
        <v>4.5</v>
      </c>
      <c r="K119" s="3">
        <v>4.0999999999999996</v>
      </c>
      <c r="L119" s="3">
        <f t="shared" si="9"/>
        <v>4.3</v>
      </c>
      <c r="M119" s="3" t="s">
        <v>24</v>
      </c>
      <c r="N119" s="3">
        <f>SUM(--MID(SUBSTITUTE("-"&amp;M119,"-",REPT(" ",15)),{15;30},15))/2</f>
        <v>50</v>
      </c>
      <c r="O119" s="3" t="s">
        <v>24</v>
      </c>
      <c r="P119" s="3">
        <f>SUM(--MID(SUBSTITUTE("-"&amp;O119,"-",REPT(" ",15)),{15;30},15))/2</f>
        <v>50</v>
      </c>
      <c r="Q119" s="3">
        <v>147</v>
      </c>
      <c r="R119" s="3">
        <f>LOOKUP(Q119,{-9000000000;-50;0;100;125;130;175;200},{-2;-1;1;2;3;4;5;6})</f>
        <v>4</v>
      </c>
      <c r="S119" s="3">
        <v>34.5</v>
      </c>
      <c r="T119" s="3">
        <v>25</v>
      </c>
      <c r="U119" s="8">
        <v>2.85</v>
      </c>
      <c r="V119" s="8">
        <v>3.3</v>
      </c>
    </row>
    <row r="120" spans="1:22" s="7" customFormat="1" ht="15" customHeight="1" x14ac:dyDescent="0.25">
      <c r="A120" s="3">
        <v>7</v>
      </c>
      <c r="B120" s="3">
        <v>10055</v>
      </c>
      <c r="C120" s="5" t="s">
        <v>144</v>
      </c>
      <c r="D120" s="3">
        <v>7</v>
      </c>
      <c r="E120" s="5" t="s">
        <v>51</v>
      </c>
      <c r="F120" s="5" t="s">
        <v>139</v>
      </c>
      <c r="G120" s="3">
        <v>53.5</v>
      </c>
      <c r="H120" s="3">
        <v>31.5</v>
      </c>
      <c r="I120" s="3">
        <f t="shared" ca="1" si="8"/>
        <v>3</v>
      </c>
      <c r="J120" s="3">
        <v>3.4</v>
      </c>
      <c r="K120" s="3">
        <v>3</v>
      </c>
      <c r="L120" s="3">
        <f t="shared" si="9"/>
        <v>3.2</v>
      </c>
      <c r="M120" s="3" t="s">
        <v>145</v>
      </c>
      <c r="N120" s="3">
        <f>SUM(--MID(SUBSTITUTE("-"&amp;M120,"-",REPT(" ",15)),{15;30},15))/2</f>
        <v>25</v>
      </c>
      <c r="O120" s="3" t="s">
        <v>12</v>
      </c>
      <c r="P120" s="3">
        <f>SUM(--MID(SUBSTITUTE("-"&amp;O120,"-",REPT(" ",15)),{15;30},15))/2</f>
        <v>0</v>
      </c>
      <c r="Q120" s="3">
        <v>98.5</v>
      </c>
      <c r="R120" s="3">
        <f>LOOKUP(Q120,{-9000000000;-50;0;100;125;130;175;200},{-2;-1;1;2;3;4;5;6})</f>
        <v>1</v>
      </c>
      <c r="S120" s="3">
        <v>31</v>
      </c>
      <c r="T120" s="3">
        <v>39</v>
      </c>
      <c r="U120" s="8">
        <v>12</v>
      </c>
      <c r="V120" s="8">
        <v>12</v>
      </c>
    </row>
    <row r="121" spans="1:22" s="7" customFormat="1" ht="15" customHeight="1" x14ac:dyDescent="0.25">
      <c r="A121" s="3">
        <v>8</v>
      </c>
      <c r="B121" s="3">
        <v>43677</v>
      </c>
      <c r="C121" s="5" t="s">
        <v>146</v>
      </c>
      <c r="D121" s="3">
        <v>8</v>
      </c>
      <c r="E121" s="5" t="s">
        <v>58</v>
      </c>
      <c r="F121" s="5" t="s">
        <v>147</v>
      </c>
      <c r="G121" s="3">
        <v>52.5</v>
      </c>
      <c r="H121" s="3">
        <v>28</v>
      </c>
      <c r="I121" s="3">
        <f t="shared" ca="1" si="8"/>
        <v>2</v>
      </c>
      <c r="J121" s="3">
        <v>3.2</v>
      </c>
      <c r="K121" s="3">
        <v>2.2000000000000002</v>
      </c>
      <c r="L121" s="3">
        <f t="shared" si="9"/>
        <v>2.7</v>
      </c>
      <c r="M121" s="3" t="s">
        <v>25</v>
      </c>
      <c r="N121" s="3">
        <f>SUM(--MID(SUBSTITUTE("-"&amp;M121,"-",REPT(" ",15)),{15;30},15))/2</f>
        <v>75</v>
      </c>
      <c r="O121" s="3" t="s">
        <v>20</v>
      </c>
      <c r="P121" s="3">
        <f>SUM(--MID(SUBSTITUTE("-"&amp;O121,"-",REPT(" ",15)),{15;30},15))/2</f>
        <v>0</v>
      </c>
      <c r="Q121" s="3">
        <v>108.5</v>
      </c>
      <c r="R121" s="3">
        <f>LOOKUP(Q121,{-9000000000;-50;0;100;125;130;175;200},{-2;-1;1;2;3;4;5;6})</f>
        <v>2</v>
      </c>
      <c r="S121" s="3">
        <v>31</v>
      </c>
      <c r="T121" s="3">
        <v>25</v>
      </c>
      <c r="U121" s="8">
        <v>12</v>
      </c>
      <c r="V121" s="8">
        <v>14</v>
      </c>
    </row>
    <row r="122" spans="1:22" ht="15" customHeight="1" x14ac:dyDescent="0.25">
      <c r="I122" s="1" t="str">
        <f t="shared" ca="1" si="8"/>
        <v/>
      </c>
      <c r="L122" s="1" t="str">
        <f t="shared" si="9"/>
        <v/>
      </c>
      <c r="N122" s="1" t="e">
        <f>SUM(--MID(SUBSTITUTE("-"&amp;M122,"-",REPT(" ",15)),{15;30},15))/2</f>
        <v>#VALUE!</v>
      </c>
      <c r="P122" s="1" t="e">
        <f>SUM(--MID(SUBSTITUTE("-"&amp;O122,"-",REPT(" ",15)),{15;30},15))/2</f>
        <v>#VALUE!</v>
      </c>
      <c r="R122" s="1">
        <f>LOOKUP(Q122,{-9000000000;-50;0;100;125;130;175;200},{-2;-1;1;2;3;4;5;6})</f>
        <v>1</v>
      </c>
    </row>
    <row r="123" spans="1:22" ht="15" customHeight="1" x14ac:dyDescent="0.25">
      <c r="I123" s="1" t="str">
        <f t="shared" ca="1" si="8"/>
        <v/>
      </c>
      <c r="L123" s="1" t="str">
        <f t="shared" si="9"/>
        <v/>
      </c>
      <c r="N123" s="1" t="e">
        <f>SUM(--MID(SUBSTITUTE("-"&amp;M123,"-",REPT(" ",15)),{15;30},15))/2</f>
        <v>#VALUE!</v>
      </c>
      <c r="P123" s="1" t="e">
        <f>SUM(--MID(SUBSTITUTE("-"&amp;O123,"-",REPT(" ",15)),{15;30},15))/2</f>
        <v>#VALUE!</v>
      </c>
      <c r="R123" s="1">
        <f>LOOKUP(Q123,{-9000000000;-50;0;100;125;130;175;200},{-2;-1;1;2;3;4;5;6})</f>
        <v>1</v>
      </c>
    </row>
    <row r="124" spans="1:22" ht="15" customHeight="1" x14ac:dyDescent="0.25">
      <c r="I124" s="1" t="str">
        <f t="shared" ca="1" si="8"/>
        <v/>
      </c>
      <c r="L124" s="1" t="str">
        <f t="shared" si="9"/>
        <v/>
      </c>
      <c r="N124" s="1" t="e">
        <f>SUM(--MID(SUBSTITUTE("-"&amp;M124,"-",REPT(" ",15)),{15;30},15))/2</f>
        <v>#VALUE!</v>
      </c>
      <c r="P124" s="1" t="e">
        <f>SUM(--MID(SUBSTITUTE("-"&amp;O124,"-",REPT(" ",15)),{15;30},15))/2</f>
        <v>#VALUE!</v>
      </c>
      <c r="R124" s="1">
        <f>LOOKUP(Q124,{-9000000000;-50;0;100;125;130;175;200},{-2;-1;1;2;3;4;5;6})</f>
        <v>1</v>
      </c>
    </row>
    <row r="125" spans="1:22" ht="15" customHeight="1" x14ac:dyDescent="0.25">
      <c r="I125" s="1" t="str">
        <f t="shared" ca="1" si="8"/>
        <v/>
      </c>
      <c r="L125" s="1" t="str">
        <f t="shared" si="9"/>
        <v/>
      </c>
      <c r="N125" s="1" t="e">
        <f>SUM(--MID(SUBSTITUTE("-"&amp;M125,"-",REPT(" ",15)),{15;30},15))/2</f>
        <v>#VALUE!</v>
      </c>
      <c r="P125" s="1" t="e">
        <f>SUM(--MID(SUBSTITUTE("-"&amp;O125,"-",REPT(" ",15)),{15;30},15))/2</f>
        <v>#VALUE!</v>
      </c>
      <c r="R125" s="1">
        <f>LOOKUP(Q125,{-9000000000;-50;0;100;125;130;175;200},{-2;-1;1;2;3;4;5;6})</f>
        <v>1</v>
      </c>
    </row>
    <row r="126" spans="1:22" ht="15" customHeight="1" x14ac:dyDescent="0.25">
      <c r="I126" s="1" t="str">
        <f t="shared" ca="1" si="8"/>
        <v/>
      </c>
      <c r="L126" s="1" t="str">
        <f t="shared" si="9"/>
        <v/>
      </c>
      <c r="N126" s="1" t="e">
        <f>SUM(--MID(SUBSTITUTE("-"&amp;M126,"-",REPT(" ",15)),{15;30},15))/2</f>
        <v>#VALUE!</v>
      </c>
      <c r="P126" s="1" t="e">
        <f>SUM(--MID(SUBSTITUTE("-"&amp;O126,"-",REPT(" ",15)),{15;30},15))/2</f>
        <v>#VALUE!</v>
      </c>
      <c r="R126" s="1">
        <f>LOOKUP(Q126,{-9000000000;-50;0;100;125;130;175;200},{-2;-1;1;2;3;4;5;6})</f>
        <v>1</v>
      </c>
    </row>
    <row r="127" spans="1:22" ht="15" customHeight="1" x14ac:dyDescent="0.25">
      <c r="I127" s="1" t="str">
        <f t="shared" ca="1" si="8"/>
        <v/>
      </c>
      <c r="L127" s="1" t="str">
        <f t="shared" si="9"/>
        <v/>
      </c>
      <c r="N127" s="1" t="e">
        <f>SUM(--MID(SUBSTITUTE("-"&amp;M127,"-",REPT(" ",15)),{15;30},15))/2</f>
        <v>#VALUE!</v>
      </c>
      <c r="P127" s="1" t="e">
        <f>SUM(--MID(SUBSTITUTE("-"&amp;O127,"-",REPT(" ",15)),{15;30},15))/2</f>
        <v>#VALUE!</v>
      </c>
      <c r="R127" s="1">
        <f>LOOKUP(Q127,{-9000000000;-50;0;100;125;130;175;200},{-2;-1;1;2;3;4;5;6})</f>
        <v>1</v>
      </c>
    </row>
    <row r="128" spans="1:22" ht="15" customHeight="1" x14ac:dyDescent="0.25">
      <c r="I128" s="1" t="str">
        <f t="shared" ca="1" si="8"/>
        <v/>
      </c>
      <c r="L128" s="1" t="str">
        <f t="shared" si="9"/>
        <v/>
      </c>
      <c r="N128" s="1" t="e">
        <f>SUM(--MID(SUBSTITUTE("-"&amp;M128,"-",REPT(" ",15)),{15;30},15))/2</f>
        <v>#VALUE!</v>
      </c>
      <c r="P128" s="1" t="e">
        <f>SUM(--MID(SUBSTITUTE("-"&amp;O128,"-",REPT(" ",15)),{15;30},15))/2</f>
        <v>#VALUE!</v>
      </c>
      <c r="R128" s="1">
        <f>LOOKUP(Q128,{-9000000000;-50;0;100;125;130;175;200},{-2;-1;1;2;3;4;5;6})</f>
        <v>1</v>
      </c>
    </row>
    <row r="129" spans="1:22" ht="15" customHeight="1" x14ac:dyDescent="0.25">
      <c r="I129" s="1" t="str">
        <f t="shared" ca="1" si="8"/>
        <v/>
      </c>
      <c r="L129" s="1" t="str">
        <f t="shared" si="9"/>
        <v/>
      </c>
      <c r="N129" s="1" t="e">
        <f>SUM(--MID(SUBSTITUTE("-"&amp;M129,"-",REPT(" ",15)),{15;30},15))/2</f>
        <v>#VALUE!</v>
      </c>
      <c r="P129" s="1" t="e">
        <f>SUM(--MID(SUBSTITUTE("-"&amp;O129,"-",REPT(" ",15)),{15;30},15))/2</f>
        <v>#VALUE!</v>
      </c>
      <c r="R129" s="1">
        <f>LOOKUP(Q129,{-9000000000;-50;0;100;125;130;175;200},{-2;-1;1;2;3;4;5;6})</f>
        <v>1</v>
      </c>
    </row>
    <row r="130" spans="1:22" ht="15" customHeight="1" x14ac:dyDescent="0.25">
      <c r="I130" s="1" t="str">
        <f t="shared" ca="1" si="8"/>
        <v/>
      </c>
      <c r="L130" s="1" t="str">
        <f t="shared" si="9"/>
        <v/>
      </c>
      <c r="N130" s="1" t="e">
        <f>SUM(--MID(SUBSTITUTE("-"&amp;M130,"-",REPT(" ",15)),{15;30},15))/2</f>
        <v>#VALUE!</v>
      </c>
      <c r="P130" s="1" t="e">
        <f>SUM(--MID(SUBSTITUTE("-"&amp;O130,"-",REPT(" ",15)),{15;30},15))/2</f>
        <v>#VALUE!</v>
      </c>
      <c r="R130" s="1">
        <f>LOOKUP(Q130,{-9000000000;-50;0;100;125;130;175;200},{-2;-1;1;2;3;4;5;6})</f>
        <v>1</v>
      </c>
    </row>
    <row r="131" spans="1:22" ht="15" customHeight="1" x14ac:dyDescent="0.25">
      <c r="I131" s="1" t="str">
        <f t="shared" ca="1" si="8"/>
        <v/>
      </c>
      <c r="L131" s="1" t="str">
        <f t="shared" si="9"/>
        <v/>
      </c>
      <c r="N131" s="1" t="e">
        <f>SUM(--MID(SUBSTITUTE("-"&amp;M131,"-",REPT(" ",15)),{15;30},15))/2</f>
        <v>#VALUE!</v>
      </c>
      <c r="P131" s="1" t="e">
        <f>SUM(--MID(SUBSTITUTE("-"&amp;O131,"-",REPT(" ",15)),{15;30},15))/2</f>
        <v>#VALUE!</v>
      </c>
      <c r="R131" s="1">
        <f>LOOKUP(Q131,{-9000000000;-50;0;100;125;130;175;200},{-2;-1;1;2;3;4;5;6})</f>
        <v>1</v>
      </c>
    </row>
    <row r="132" spans="1:22" ht="15" customHeight="1" x14ac:dyDescent="0.25">
      <c r="I132" s="1" t="str">
        <f t="shared" ca="1" si="8"/>
        <v/>
      </c>
      <c r="L132" s="1" t="str">
        <f t="shared" si="9"/>
        <v/>
      </c>
      <c r="N132" s="1" t="e">
        <f>SUM(--MID(SUBSTITUTE("-"&amp;M132,"-",REPT(" ",15)),{15;30},15))/2</f>
        <v>#VALUE!</v>
      </c>
      <c r="P132" s="1" t="e">
        <f>SUM(--MID(SUBSTITUTE("-"&amp;O132,"-",REPT(" ",15)),{15;30},15))/2</f>
        <v>#VALUE!</v>
      </c>
      <c r="R132" s="1">
        <f>LOOKUP(Q132,{-9000000000;-50;0;100;125;130;175;200},{-2;-1;1;2;3;4;5;6})</f>
        <v>1</v>
      </c>
    </row>
    <row r="133" spans="1:22" ht="15" customHeight="1" x14ac:dyDescent="0.25">
      <c r="I133" s="1" t="str">
        <f t="shared" ca="1" si="8"/>
        <v/>
      </c>
      <c r="L133" s="1" t="str">
        <f t="shared" si="9"/>
        <v/>
      </c>
      <c r="N133" s="1" t="e">
        <f>SUM(--MID(SUBSTITUTE("-"&amp;M133,"-",REPT(" ",15)),{15;30},15))/2</f>
        <v>#VALUE!</v>
      </c>
      <c r="P133" s="1" t="e">
        <f>SUM(--MID(SUBSTITUTE("-"&amp;O133,"-",REPT(" ",15)),{15;30},15))/2</f>
        <v>#VALUE!</v>
      </c>
      <c r="R133" s="1">
        <f>LOOKUP(Q133,{-9000000000;-50;0;100;125;130;175;200},{-2;-1;1;2;3;4;5;6})</f>
        <v>1</v>
      </c>
    </row>
    <row r="134" spans="1:22" ht="15" customHeight="1" x14ac:dyDescent="0.25">
      <c r="I134" s="1" t="str">
        <f t="shared" ca="1" si="8"/>
        <v/>
      </c>
      <c r="L134" s="1" t="str">
        <f t="shared" si="9"/>
        <v/>
      </c>
      <c r="N134" s="1" t="e">
        <f>SUM(--MID(SUBSTITUTE("-"&amp;M134,"-",REPT(" ",15)),{15;30},15))/2</f>
        <v>#VALUE!</v>
      </c>
      <c r="P134" s="1" t="e">
        <f>SUM(--MID(SUBSTITUTE("-"&amp;O134,"-",REPT(" ",15)),{15;30},15))/2</f>
        <v>#VALUE!</v>
      </c>
      <c r="R134" s="1">
        <f>LOOKUP(Q134,{-9000000000;-50;0;100;125;130;175;200},{-2;-1;1;2;3;4;5;6})</f>
        <v>1</v>
      </c>
    </row>
    <row r="135" spans="1:22" ht="15" customHeight="1" x14ac:dyDescent="0.25">
      <c r="I135" s="1" t="str">
        <f t="shared" ca="1" si="8"/>
        <v/>
      </c>
      <c r="L135" s="1" t="str">
        <f t="shared" si="9"/>
        <v/>
      </c>
      <c r="N135" s="1" t="e">
        <f>SUM(--MID(SUBSTITUTE("-"&amp;M135,"-",REPT(" ",15)),{15;30},15))/2</f>
        <v>#VALUE!</v>
      </c>
      <c r="P135" s="1" t="e">
        <f>SUM(--MID(SUBSTITUTE("-"&amp;O135,"-",REPT(" ",15)),{15;30},15))/2</f>
        <v>#VALUE!</v>
      </c>
      <c r="R135" s="1">
        <f>LOOKUP(Q135,{-9000000000;-50;0;100;125;130;175;200},{-2;-1;1;2;3;4;5;6})</f>
        <v>1</v>
      </c>
    </row>
    <row r="136" spans="1:22" s="7" customFormat="1" ht="15" customHeight="1" x14ac:dyDescent="0.25">
      <c r="A136" s="13">
        <v>6</v>
      </c>
      <c r="B136" s="13"/>
      <c r="C136" s="14" t="s">
        <v>148</v>
      </c>
      <c r="D136" s="15" t="s">
        <v>148</v>
      </c>
      <c r="E136" s="15" t="s">
        <v>148</v>
      </c>
      <c r="F136" s="15" t="s">
        <v>148</v>
      </c>
      <c r="G136" s="15" t="s">
        <v>148</v>
      </c>
      <c r="H136" s="15" t="s">
        <v>148</v>
      </c>
      <c r="I136" s="15"/>
      <c r="J136" s="15" t="s">
        <v>148</v>
      </c>
      <c r="K136" s="15" t="s">
        <v>148</v>
      </c>
      <c r="L136" s="15"/>
      <c r="M136" s="15" t="s">
        <v>148</v>
      </c>
      <c r="N136" s="15"/>
      <c r="O136" s="15" t="s">
        <v>148</v>
      </c>
      <c r="P136" s="15"/>
      <c r="Q136" s="15" t="s">
        <v>148</v>
      </c>
      <c r="R136" s="15"/>
      <c r="S136" s="15" t="s">
        <v>148</v>
      </c>
      <c r="T136" s="16" t="s">
        <v>148</v>
      </c>
      <c r="U136" s="1"/>
      <c r="V136" s="1"/>
    </row>
    <row r="137" spans="1:22" s="7" customFormat="1" ht="15" customHeight="1" x14ac:dyDescent="0.25">
      <c r="A137" s="13"/>
      <c r="B137" s="13"/>
      <c r="C137" s="10" t="s">
        <v>149</v>
      </c>
      <c r="D137" s="11" t="s">
        <v>149</v>
      </c>
      <c r="E137" s="11" t="s">
        <v>149</v>
      </c>
      <c r="F137" s="11" t="s">
        <v>149</v>
      </c>
      <c r="G137" s="11" t="s">
        <v>149</v>
      </c>
      <c r="H137" s="11" t="s">
        <v>149</v>
      </c>
      <c r="I137" s="11"/>
      <c r="J137" s="11" t="s">
        <v>149</v>
      </c>
      <c r="K137" s="11" t="s">
        <v>149</v>
      </c>
      <c r="L137" s="11"/>
      <c r="M137" s="11" t="s">
        <v>149</v>
      </c>
      <c r="N137" s="11"/>
      <c r="O137" s="11" t="s">
        <v>149</v>
      </c>
      <c r="P137" s="11"/>
      <c r="Q137" s="11" t="s">
        <v>149</v>
      </c>
      <c r="R137" s="11"/>
      <c r="S137" s="11" t="s">
        <v>149</v>
      </c>
      <c r="T137" s="12" t="s">
        <v>149</v>
      </c>
      <c r="U137" s="1"/>
      <c r="V137" s="1"/>
    </row>
    <row r="138" spans="1:22" s="7" customFormat="1" ht="15" customHeight="1" x14ac:dyDescent="0.25">
      <c r="A138" s="9" t="s">
        <v>150</v>
      </c>
      <c r="B138" s="9"/>
      <c r="C138" s="10" t="s">
        <v>151</v>
      </c>
      <c r="D138" s="11" t="s">
        <v>151</v>
      </c>
      <c r="E138" s="11" t="s">
        <v>151</v>
      </c>
      <c r="F138" s="11" t="s">
        <v>151</v>
      </c>
      <c r="G138" s="11" t="s">
        <v>151</v>
      </c>
      <c r="H138" s="11" t="s">
        <v>151</v>
      </c>
      <c r="I138" s="11"/>
      <c r="J138" s="11" t="s">
        <v>151</v>
      </c>
      <c r="K138" s="11" t="s">
        <v>151</v>
      </c>
      <c r="L138" s="11"/>
      <c r="M138" s="11" t="s">
        <v>151</v>
      </c>
      <c r="N138" s="11"/>
      <c r="O138" s="11" t="s">
        <v>151</v>
      </c>
      <c r="P138" s="11"/>
      <c r="Q138" s="11" t="s">
        <v>151</v>
      </c>
      <c r="R138" s="11"/>
      <c r="S138" s="11" t="s">
        <v>151</v>
      </c>
      <c r="T138" s="12" t="s">
        <v>151</v>
      </c>
      <c r="U138" s="1"/>
      <c r="V138" s="1"/>
    </row>
    <row r="140" spans="1:22" s="7" customFormat="1" ht="15" customHeight="1" x14ac:dyDescent="0.25">
      <c r="A140" s="4" t="s">
        <v>0</v>
      </c>
      <c r="B140" s="2" t="s">
        <v>18</v>
      </c>
      <c r="C140" s="2" t="s">
        <v>2</v>
      </c>
      <c r="D140" s="2" t="s">
        <v>1</v>
      </c>
      <c r="E140" s="2" t="s">
        <v>3</v>
      </c>
      <c r="F140" s="2" t="s">
        <v>4</v>
      </c>
      <c r="G140" s="2" t="s">
        <v>19</v>
      </c>
      <c r="H140" s="2" t="s">
        <v>26</v>
      </c>
      <c r="I140" s="2"/>
      <c r="J140" s="2" t="s">
        <v>5</v>
      </c>
      <c r="K140" s="2" t="s">
        <v>6</v>
      </c>
      <c r="L140" s="2"/>
      <c r="M140" s="2" t="s">
        <v>7</v>
      </c>
      <c r="N140" s="2"/>
      <c r="O140" s="2" t="s">
        <v>8</v>
      </c>
      <c r="P140" s="2"/>
      <c r="Q140" s="2" t="s">
        <v>9</v>
      </c>
      <c r="R140" s="2"/>
      <c r="S140" s="2" t="s">
        <v>10</v>
      </c>
      <c r="T140" s="2" t="s">
        <v>11</v>
      </c>
      <c r="U140" s="1"/>
      <c r="V140" s="1"/>
    </row>
    <row r="141" spans="1:22" s="7" customFormat="1" ht="15" customHeight="1" x14ac:dyDescent="0.25">
      <c r="A141" s="3">
        <v>1</v>
      </c>
      <c r="B141" s="3" t="s">
        <v>152</v>
      </c>
      <c r="C141" s="5" t="s">
        <v>153</v>
      </c>
      <c r="D141" s="3">
        <v>5</v>
      </c>
      <c r="E141" s="5" t="s">
        <v>61</v>
      </c>
      <c r="F141" s="5" t="s">
        <v>65</v>
      </c>
      <c r="G141" s="3">
        <v>60</v>
      </c>
      <c r="H141" s="3">
        <v>34</v>
      </c>
      <c r="I141" s="3">
        <f t="shared" ref="I141:I162" ca="1" si="10">IF(H141="","",SUM(IF(ISNUMBER(0+MID(H141,ROW(INDIRECT("1:"&amp;LEN(H141))),1)),0+MID(H141,ROW(INDIRECT("1:"&amp;LEN(H141))),1),""))/SUM(IF(ISNUMBER(0+MID(H141,ROW(INDIRECT("1:"&amp;LEN(H141))),1)),1,"")))</f>
        <v>3</v>
      </c>
      <c r="J141" s="3">
        <v>4.5</v>
      </c>
      <c r="K141" s="3">
        <v>4.0999999999999996</v>
      </c>
      <c r="L141" s="3">
        <f t="shared" ref="L141:L162" si="11">IF(K141="","",(J141+K141)/2)</f>
        <v>4.3</v>
      </c>
      <c r="M141" s="3" t="s">
        <v>17</v>
      </c>
      <c r="N141" s="3">
        <f>SUM(--MID(SUBSTITUTE("-"&amp;M141,"-",REPT(" ",15)),{15;30},15))/2</f>
        <v>100</v>
      </c>
      <c r="O141" s="3" t="s">
        <v>12</v>
      </c>
      <c r="P141" s="3">
        <f>SUM(--MID(SUBSTITUTE("-"&amp;O141,"-",REPT(" ",15)),{15;30},15))/2</f>
        <v>0</v>
      </c>
      <c r="Q141" s="3">
        <v>89.5</v>
      </c>
      <c r="R141" s="3">
        <f>LOOKUP(Q141,{-9000000000;-50;0;100;125;130;175;200},{-2;-1;1;2;3;4;5;6})</f>
        <v>1</v>
      </c>
      <c r="S141" s="3">
        <v>36</v>
      </c>
      <c r="T141" s="3">
        <v>29</v>
      </c>
      <c r="U141" s="8">
        <v>14</v>
      </c>
      <c r="V141" s="8">
        <v>12</v>
      </c>
    </row>
    <row r="142" spans="1:22" s="7" customFormat="1" ht="15" customHeight="1" x14ac:dyDescent="0.25">
      <c r="A142" s="3">
        <v>2</v>
      </c>
      <c r="B142" s="3" t="s">
        <v>154</v>
      </c>
      <c r="C142" s="5" t="s">
        <v>155</v>
      </c>
      <c r="D142" s="3">
        <v>10</v>
      </c>
      <c r="E142" s="5" t="s">
        <v>95</v>
      </c>
      <c r="F142" s="5" t="s">
        <v>77</v>
      </c>
      <c r="G142" s="3">
        <v>59</v>
      </c>
      <c r="H142" s="3">
        <v>37</v>
      </c>
      <c r="I142" s="3">
        <f t="shared" ca="1" si="10"/>
        <v>3</v>
      </c>
      <c r="J142" s="3">
        <v>4.5999999999999996</v>
      </c>
      <c r="K142" s="3">
        <v>3.3</v>
      </c>
      <c r="L142" s="3">
        <f t="shared" si="11"/>
        <v>3.9499999999999997</v>
      </c>
      <c r="M142" s="3" t="s">
        <v>156</v>
      </c>
      <c r="N142" s="3">
        <f>SUM(--MID(SUBSTITUTE("-"&amp;M142,"-",REPT(" ",15)),{15;30},15))/2</f>
        <v>50</v>
      </c>
      <c r="O142" s="3" t="s">
        <v>12</v>
      </c>
      <c r="P142" s="3">
        <f>SUM(--MID(SUBSTITUTE("-"&amp;O142,"-",REPT(" ",15)),{15;30},15))/2</f>
        <v>0</v>
      </c>
      <c r="Q142" s="3">
        <v>111.5</v>
      </c>
      <c r="R142" s="3">
        <f>LOOKUP(Q142,{-9000000000;-50;0;100;125;130;175;200},{-2;-1;1;2;3;4;5;6})</f>
        <v>2</v>
      </c>
      <c r="S142" s="3">
        <v>36.5</v>
      </c>
      <c r="T142" s="3">
        <v>56</v>
      </c>
      <c r="U142" s="8">
        <v>3.5</v>
      </c>
      <c r="V142" s="8">
        <v>3.3</v>
      </c>
    </row>
    <row r="143" spans="1:22" s="7" customFormat="1" ht="15" customHeight="1" x14ac:dyDescent="0.25">
      <c r="A143" s="3">
        <v>3</v>
      </c>
      <c r="B143" s="3" t="s">
        <v>157</v>
      </c>
      <c r="C143" s="5" t="s">
        <v>158</v>
      </c>
      <c r="D143" s="3">
        <v>3</v>
      </c>
      <c r="E143" s="5" t="s">
        <v>56</v>
      </c>
      <c r="F143" s="5" t="s">
        <v>49</v>
      </c>
      <c r="G143" s="3">
        <v>58</v>
      </c>
      <c r="H143" s="3">
        <v>43</v>
      </c>
      <c r="I143" s="3">
        <f t="shared" ca="1" si="10"/>
        <v>4</v>
      </c>
      <c r="J143" s="3">
        <v>4.5</v>
      </c>
      <c r="K143" s="3">
        <v>3.9</v>
      </c>
      <c r="L143" s="3">
        <f t="shared" si="11"/>
        <v>4.2</v>
      </c>
      <c r="M143" s="3" t="s">
        <v>27</v>
      </c>
      <c r="N143" s="3">
        <f>SUM(--MID(SUBSTITUTE("-"&amp;M143,"-",REPT(" ",15)),{15;30},15))/2</f>
        <v>50</v>
      </c>
      <c r="O143" s="3" t="s">
        <v>12</v>
      </c>
      <c r="P143" s="3">
        <f>SUM(--MID(SUBSTITUTE("-"&amp;O143,"-",REPT(" ",15)),{15;30},15))/2</f>
        <v>0</v>
      </c>
      <c r="Q143" s="3">
        <v>130.5</v>
      </c>
      <c r="R143" s="3">
        <f>LOOKUP(Q143,{-9000000000;-50;0;100;125;130;175;200},{-2;-1;1;2;3;4;5;6})</f>
        <v>4</v>
      </c>
      <c r="S143" s="3">
        <v>39.5</v>
      </c>
      <c r="T143" s="3">
        <v>84</v>
      </c>
      <c r="U143" s="8">
        <v>5.5</v>
      </c>
      <c r="V143" s="8">
        <v>6.5</v>
      </c>
    </row>
    <row r="144" spans="1:22" s="7" customFormat="1" ht="15" customHeight="1" x14ac:dyDescent="0.25">
      <c r="A144" s="3">
        <v>4</v>
      </c>
      <c r="B144" s="3">
        <v>14566</v>
      </c>
      <c r="C144" s="5" t="s">
        <v>159</v>
      </c>
      <c r="D144" s="3">
        <v>4</v>
      </c>
      <c r="E144" s="5" t="s">
        <v>67</v>
      </c>
      <c r="F144" s="5" t="s">
        <v>122</v>
      </c>
      <c r="G144" s="3">
        <v>56.5</v>
      </c>
      <c r="H144" s="3">
        <v>29.5</v>
      </c>
      <c r="I144" s="3">
        <f t="shared" ca="1" si="10"/>
        <v>2</v>
      </c>
      <c r="J144" s="3">
        <v>1.4</v>
      </c>
      <c r="K144" s="3">
        <v>3.1</v>
      </c>
      <c r="L144" s="3">
        <f t="shared" si="11"/>
        <v>2.25</v>
      </c>
      <c r="M144" s="3" t="s">
        <v>12</v>
      </c>
      <c r="N144" s="3">
        <f>SUM(--MID(SUBSTITUTE("-"&amp;M144,"-",REPT(" ",15)),{15;30},15))/2</f>
        <v>0</v>
      </c>
      <c r="O144" s="3" t="s">
        <v>12</v>
      </c>
      <c r="P144" s="3">
        <f>SUM(--MID(SUBSTITUTE("-"&amp;O144,"-",REPT(" ",15)),{15;30},15))/2</f>
        <v>0</v>
      </c>
      <c r="Q144" s="3">
        <v>103.5</v>
      </c>
      <c r="R144" s="3">
        <f>LOOKUP(Q144,{-9000000000;-50;0;100;125;130;175;200},{-2;-1;1;2;3;4;5;6})</f>
        <v>2</v>
      </c>
      <c r="S144" s="3">
        <v>25.5</v>
      </c>
      <c r="T144" s="3">
        <v>14</v>
      </c>
      <c r="U144" s="8">
        <v>14</v>
      </c>
      <c r="V144" s="8">
        <v>16</v>
      </c>
    </row>
    <row r="145" spans="1:22" s="7" customFormat="1" ht="15" customHeight="1" x14ac:dyDescent="0.25">
      <c r="A145" s="3">
        <v>5</v>
      </c>
      <c r="B145" s="3">
        <v>43741</v>
      </c>
      <c r="C145" s="5" t="s">
        <v>160</v>
      </c>
      <c r="D145" s="3">
        <v>2</v>
      </c>
      <c r="E145" s="5" t="s">
        <v>45</v>
      </c>
      <c r="F145" s="5" t="s">
        <v>49</v>
      </c>
      <c r="G145" s="3">
        <v>55</v>
      </c>
      <c r="H145" s="3">
        <v>36.5</v>
      </c>
      <c r="I145" s="3">
        <f t="shared" ca="1" si="10"/>
        <v>3</v>
      </c>
      <c r="J145" s="3">
        <v>3.8</v>
      </c>
      <c r="K145" s="3">
        <v>3.9</v>
      </c>
      <c r="L145" s="3">
        <f t="shared" si="11"/>
        <v>3.8499999999999996</v>
      </c>
      <c r="M145" s="3" t="s">
        <v>17</v>
      </c>
      <c r="N145" s="3">
        <f>SUM(--MID(SUBSTITUTE("-"&amp;M145,"-",REPT(" ",15)),{15;30},15))/2</f>
        <v>100</v>
      </c>
      <c r="O145" s="3" t="s">
        <v>14</v>
      </c>
      <c r="P145" s="3">
        <f>SUM(--MID(SUBSTITUTE("-"&amp;O145,"-",REPT(" ",15)),{15;30},15))/2</f>
        <v>0</v>
      </c>
      <c r="Q145" s="3">
        <v>131</v>
      </c>
      <c r="R145" s="3">
        <f>LOOKUP(Q145,{-9000000000;-50;0;100;125;130;175;200},{-2;-1;1;2;3;4;5;6})</f>
        <v>4</v>
      </c>
      <c r="S145" s="3">
        <v>40.5</v>
      </c>
      <c r="T145" s="3">
        <v>25</v>
      </c>
      <c r="U145" s="8">
        <v>4.5</v>
      </c>
      <c r="V145" s="8">
        <v>5.5</v>
      </c>
    </row>
    <row r="146" spans="1:22" s="7" customFormat="1" ht="15" customHeight="1" x14ac:dyDescent="0.25">
      <c r="A146" s="3">
        <v>6</v>
      </c>
      <c r="B146" s="3">
        <v>75508</v>
      </c>
      <c r="C146" s="5" t="s">
        <v>161</v>
      </c>
      <c r="D146" s="3">
        <v>1</v>
      </c>
      <c r="E146" s="5" t="s">
        <v>162</v>
      </c>
      <c r="F146" s="5" t="s">
        <v>59</v>
      </c>
      <c r="G146" s="3">
        <v>54.5</v>
      </c>
      <c r="H146" s="3">
        <v>44</v>
      </c>
      <c r="I146" s="3">
        <f t="shared" ca="1" si="10"/>
        <v>4</v>
      </c>
      <c r="J146" s="3">
        <v>2.1</v>
      </c>
      <c r="K146" s="3">
        <v>4.0999999999999996</v>
      </c>
      <c r="L146" s="3">
        <f t="shared" si="11"/>
        <v>3.0999999999999996</v>
      </c>
      <c r="M146" s="3" t="s">
        <v>14</v>
      </c>
      <c r="N146" s="3">
        <f>SUM(--MID(SUBSTITUTE("-"&amp;M146,"-",REPT(" ",15)),{15;30},15))/2</f>
        <v>0</v>
      </c>
      <c r="O146" s="3" t="s">
        <v>12</v>
      </c>
      <c r="P146" s="3">
        <f>SUM(--MID(SUBSTITUTE("-"&amp;O146,"-",REPT(" ",15)),{15;30},15))/2</f>
        <v>0</v>
      </c>
      <c r="Q146" s="3">
        <v>141.5</v>
      </c>
      <c r="R146" s="3">
        <f>LOOKUP(Q146,{-9000000000;-50;0;100;125;130;175;200},{-2;-1;1;2;3;4;5;6})</f>
        <v>4</v>
      </c>
      <c r="S146" s="3">
        <v>44</v>
      </c>
      <c r="T146" s="3">
        <v>28</v>
      </c>
      <c r="U146" s="8">
        <v>7.5</v>
      </c>
      <c r="V146" s="8">
        <v>4.5</v>
      </c>
    </row>
    <row r="147" spans="1:22" s="7" customFormat="1" ht="15" customHeight="1" x14ac:dyDescent="0.25">
      <c r="A147" s="3">
        <v>7</v>
      </c>
      <c r="B147" s="3">
        <v>52110</v>
      </c>
      <c r="C147" s="5" t="s">
        <v>163</v>
      </c>
      <c r="D147" s="3">
        <v>9</v>
      </c>
      <c r="E147" s="5" t="s">
        <v>54</v>
      </c>
      <c r="F147" s="5" t="s">
        <v>65</v>
      </c>
      <c r="G147" s="3">
        <v>54</v>
      </c>
      <c r="H147" s="3">
        <v>37</v>
      </c>
      <c r="I147" s="3">
        <f t="shared" ca="1" si="10"/>
        <v>3</v>
      </c>
      <c r="J147" s="3">
        <v>3.7</v>
      </c>
      <c r="K147" s="3">
        <v>4.0999999999999996</v>
      </c>
      <c r="L147" s="3">
        <f t="shared" si="11"/>
        <v>3.9</v>
      </c>
      <c r="M147" s="3" t="s">
        <v>12</v>
      </c>
      <c r="N147" s="3">
        <f>SUM(--MID(SUBSTITUTE("-"&amp;M147,"-",REPT(" ",15)),{15;30},15))/2</f>
        <v>0</v>
      </c>
      <c r="O147" s="3" t="s">
        <v>12</v>
      </c>
      <c r="P147" s="3">
        <f>SUM(--MID(SUBSTITUTE("-"&amp;O147,"-",REPT(" ",15)),{15;30},15))/2</f>
        <v>0</v>
      </c>
      <c r="Q147" s="3">
        <v>98</v>
      </c>
      <c r="R147" s="3">
        <f>LOOKUP(Q147,{-9000000000;-50;0;100;125;130;175;200},{-2;-1;1;2;3;4;5;6})</f>
        <v>1</v>
      </c>
      <c r="S147" s="3">
        <v>36.5</v>
      </c>
      <c r="T147" s="3">
        <v>29</v>
      </c>
      <c r="U147" s="8">
        <v>12</v>
      </c>
      <c r="V147" s="8">
        <v>12</v>
      </c>
    </row>
    <row r="148" spans="1:22" s="7" customFormat="1" ht="15" customHeight="1" x14ac:dyDescent="0.25">
      <c r="A148" s="3">
        <v>8</v>
      </c>
      <c r="B148" s="3">
        <v>21274</v>
      </c>
      <c r="C148" s="5" t="s">
        <v>164</v>
      </c>
      <c r="D148" s="3">
        <v>6</v>
      </c>
      <c r="E148" s="5" t="s">
        <v>64</v>
      </c>
      <c r="F148" s="5" t="s">
        <v>65</v>
      </c>
      <c r="G148" s="3">
        <v>53</v>
      </c>
      <c r="H148" s="3">
        <v>32</v>
      </c>
      <c r="I148" s="3">
        <f t="shared" ca="1" si="10"/>
        <v>3</v>
      </c>
      <c r="J148" s="3">
        <v>4.5</v>
      </c>
      <c r="K148" s="3">
        <v>4.0999999999999996</v>
      </c>
      <c r="L148" s="3">
        <f t="shared" si="11"/>
        <v>4.3</v>
      </c>
      <c r="M148" s="3" t="s">
        <v>165</v>
      </c>
      <c r="N148" s="3">
        <f>SUM(--MID(SUBSTITUTE("-"&amp;M148,"-",REPT(" ",15)),{15;30},15))/2</f>
        <v>50</v>
      </c>
      <c r="O148" s="3" t="s">
        <v>12</v>
      </c>
      <c r="P148" s="3">
        <f>SUM(--MID(SUBSTITUTE("-"&amp;O148,"-",REPT(" ",15)),{15;30},15))/2</f>
        <v>0</v>
      </c>
      <c r="Q148" s="3">
        <v>122</v>
      </c>
      <c r="R148" s="3">
        <f>LOOKUP(Q148,{-9000000000;-50;0;100;125;130;175;200},{-2;-1;1;2;3;4;5;6})</f>
        <v>2</v>
      </c>
      <c r="S148" s="3">
        <v>38</v>
      </c>
      <c r="T148" s="3">
        <v>14</v>
      </c>
      <c r="U148" s="8">
        <v>5.5</v>
      </c>
      <c r="V148" s="8">
        <v>7</v>
      </c>
    </row>
    <row r="149" spans="1:22" s="7" customFormat="1" ht="15" customHeight="1" x14ac:dyDescent="0.25">
      <c r="A149" s="3">
        <v>9</v>
      </c>
      <c r="B149" s="3">
        <v>32143</v>
      </c>
      <c r="C149" s="5" t="s">
        <v>166</v>
      </c>
      <c r="D149" s="3">
        <v>7</v>
      </c>
      <c r="E149" s="5" t="s">
        <v>58</v>
      </c>
      <c r="F149" s="5" t="s">
        <v>100</v>
      </c>
      <c r="G149" s="3">
        <v>52.5</v>
      </c>
      <c r="H149" s="3">
        <v>33.5</v>
      </c>
      <c r="I149" s="3">
        <f t="shared" ca="1" si="10"/>
        <v>3</v>
      </c>
      <c r="J149" s="3">
        <v>3.2</v>
      </c>
      <c r="K149" s="3">
        <v>2.2000000000000002</v>
      </c>
      <c r="L149" s="3">
        <f t="shared" si="11"/>
        <v>2.7</v>
      </c>
      <c r="M149" s="3" t="s">
        <v>22</v>
      </c>
      <c r="N149" s="3">
        <f>SUM(--MID(SUBSTITUTE("-"&amp;M149,"-",REPT(" ",15)),{15;30},15))/2</f>
        <v>16.5</v>
      </c>
      <c r="O149" s="3" t="s">
        <v>12</v>
      </c>
      <c r="P149" s="3">
        <f>SUM(--MID(SUBSTITUTE("-"&amp;O149,"-",REPT(" ",15)),{15;30},15))/2</f>
        <v>0</v>
      </c>
      <c r="Q149" s="3">
        <v>109.5</v>
      </c>
      <c r="R149" s="3">
        <f>LOOKUP(Q149,{-9000000000;-50;0;100;125;130;175;200},{-2;-1;1;2;3;4;5;6})</f>
        <v>2</v>
      </c>
      <c r="S149" s="3">
        <v>34</v>
      </c>
      <c r="T149" s="3">
        <v>14</v>
      </c>
      <c r="U149" s="8">
        <v>7</v>
      </c>
      <c r="V149" s="8">
        <v>7</v>
      </c>
    </row>
    <row r="150" spans="1:22" s="7" customFormat="1" ht="15" customHeight="1" x14ac:dyDescent="0.25">
      <c r="A150" s="3">
        <v>10</v>
      </c>
      <c r="B150" s="3">
        <v>34625</v>
      </c>
      <c r="C150" s="5" t="s">
        <v>167</v>
      </c>
      <c r="D150" s="3">
        <v>11</v>
      </c>
      <c r="E150" s="5" t="s">
        <v>75</v>
      </c>
      <c r="F150" s="5" t="s">
        <v>52</v>
      </c>
      <c r="G150" s="3">
        <v>52.5</v>
      </c>
      <c r="H150" s="3">
        <v>39.5</v>
      </c>
      <c r="I150" s="3">
        <f t="shared" ca="1" si="10"/>
        <v>3</v>
      </c>
      <c r="J150" s="3">
        <v>2</v>
      </c>
      <c r="K150" s="3">
        <v>4.3</v>
      </c>
      <c r="L150" s="3">
        <f t="shared" si="11"/>
        <v>3.15</v>
      </c>
      <c r="M150" s="3" t="s">
        <v>21</v>
      </c>
      <c r="N150" s="3">
        <f>SUM(--MID(SUBSTITUTE("-"&amp;M150,"-",REPT(" ",15)),{15;30},15))/2</f>
        <v>33.5</v>
      </c>
      <c r="O150" s="3" t="s">
        <v>12</v>
      </c>
      <c r="P150" s="3">
        <f>SUM(--MID(SUBSTITUTE("-"&amp;O150,"-",REPT(" ",15)),{15;30},15))/2</f>
        <v>0</v>
      </c>
      <c r="Q150" s="3">
        <v>74.5</v>
      </c>
      <c r="R150" s="3">
        <f>LOOKUP(Q150,{-9000000000;-50;0;100;125;130;175;200},{-2;-1;1;2;3;4;5;6})</f>
        <v>1</v>
      </c>
      <c r="S150" s="3">
        <v>36</v>
      </c>
      <c r="T150" s="3">
        <v>52</v>
      </c>
      <c r="U150" s="8">
        <v>10</v>
      </c>
      <c r="V150" s="8">
        <v>13</v>
      </c>
    </row>
    <row r="151" spans="1:22" s="7" customFormat="1" ht="15" customHeight="1" x14ac:dyDescent="0.25">
      <c r="A151" s="3">
        <v>11</v>
      </c>
      <c r="B151" s="3">
        <v>5132</v>
      </c>
      <c r="C151" s="5" t="s">
        <v>168</v>
      </c>
      <c r="D151" s="3">
        <v>8</v>
      </c>
      <c r="E151" s="5" t="s">
        <v>70</v>
      </c>
      <c r="F151" s="5" t="s">
        <v>49</v>
      </c>
      <c r="G151" s="3">
        <v>52</v>
      </c>
      <c r="H151" s="3">
        <v>37</v>
      </c>
      <c r="I151" s="3">
        <f t="shared" ca="1" si="10"/>
        <v>3</v>
      </c>
      <c r="J151" s="3">
        <v>3.9</v>
      </c>
      <c r="K151" s="3">
        <v>3.9</v>
      </c>
      <c r="L151" s="3">
        <f t="shared" si="11"/>
        <v>3.9</v>
      </c>
      <c r="M151" s="3" t="s">
        <v>169</v>
      </c>
      <c r="N151" s="3">
        <f>SUM(--MID(SUBSTITUTE("-"&amp;M151,"-",REPT(" ",15)),{15;30},15))/2</f>
        <v>66.5</v>
      </c>
      <c r="O151" s="3" t="s">
        <v>12</v>
      </c>
      <c r="P151" s="3">
        <f>SUM(--MID(SUBSTITUTE("-"&amp;O151,"-",REPT(" ",15)),{15;30},15))/2</f>
        <v>0</v>
      </c>
      <c r="Q151" s="3">
        <v>136.5</v>
      </c>
      <c r="R151" s="3">
        <f>LOOKUP(Q151,{-9000000000;-50;0;100;125;130;175;200},{-2;-1;1;2;3;4;5;6})</f>
        <v>4</v>
      </c>
      <c r="S151" s="3">
        <v>42.5</v>
      </c>
      <c r="T151" s="3">
        <v>25</v>
      </c>
      <c r="U151" s="8">
        <v>5.5</v>
      </c>
      <c r="V151" s="8">
        <v>5.65</v>
      </c>
    </row>
    <row r="152" spans="1:22" ht="15" customHeight="1" x14ac:dyDescent="0.25">
      <c r="I152" s="1" t="str">
        <f t="shared" ca="1" si="10"/>
        <v/>
      </c>
      <c r="L152" s="1" t="str">
        <f t="shared" si="11"/>
        <v/>
      </c>
      <c r="N152" s="1" t="e">
        <f>SUM(--MID(SUBSTITUTE("-"&amp;M152,"-",REPT(" ",15)),{15;30},15))/2</f>
        <v>#VALUE!</v>
      </c>
      <c r="P152" s="1" t="e">
        <f>SUM(--MID(SUBSTITUTE("-"&amp;O152,"-",REPT(" ",15)),{15;30},15))/2</f>
        <v>#VALUE!</v>
      </c>
      <c r="R152" s="1">
        <f>LOOKUP(Q152,{-9000000000;-50;0;100;125;130;175;200},{-2;-1;1;2;3;4;5;6})</f>
        <v>1</v>
      </c>
    </row>
    <row r="153" spans="1:22" ht="15" customHeight="1" x14ac:dyDescent="0.25">
      <c r="I153" s="1" t="str">
        <f t="shared" ca="1" si="10"/>
        <v/>
      </c>
      <c r="L153" s="1" t="str">
        <f t="shared" si="11"/>
        <v/>
      </c>
      <c r="N153" s="1" t="e">
        <f>SUM(--MID(SUBSTITUTE("-"&amp;M153,"-",REPT(" ",15)),{15;30},15))/2</f>
        <v>#VALUE!</v>
      </c>
      <c r="P153" s="1" t="e">
        <f>SUM(--MID(SUBSTITUTE("-"&amp;O153,"-",REPT(" ",15)),{15;30},15))/2</f>
        <v>#VALUE!</v>
      </c>
      <c r="R153" s="1">
        <f>LOOKUP(Q153,{-9000000000;-50;0;100;125;130;175;200},{-2;-1;1;2;3;4;5;6})</f>
        <v>1</v>
      </c>
    </row>
    <row r="154" spans="1:22" ht="15" customHeight="1" x14ac:dyDescent="0.25">
      <c r="I154" s="1" t="str">
        <f t="shared" ca="1" si="10"/>
        <v/>
      </c>
      <c r="L154" s="1" t="str">
        <f t="shared" si="11"/>
        <v/>
      </c>
      <c r="N154" s="1" t="e">
        <f>SUM(--MID(SUBSTITUTE("-"&amp;M154,"-",REPT(" ",15)),{15;30},15))/2</f>
        <v>#VALUE!</v>
      </c>
      <c r="P154" s="1" t="e">
        <f>SUM(--MID(SUBSTITUTE("-"&amp;O154,"-",REPT(" ",15)),{15;30},15))/2</f>
        <v>#VALUE!</v>
      </c>
      <c r="R154" s="1">
        <f>LOOKUP(Q154,{-9000000000;-50;0;100;125;130;175;200},{-2;-1;1;2;3;4;5;6})</f>
        <v>1</v>
      </c>
    </row>
    <row r="155" spans="1:22" ht="15" customHeight="1" x14ac:dyDescent="0.25">
      <c r="I155" s="1" t="str">
        <f t="shared" ca="1" si="10"/>
        <v/>
      </c>
      <c r="L155" s="1" t="str">
        <f t="shared" si="11"/>
        <v/>
      </c>
      <c r="N155" s="1" t="e">
        <f>SUM(--MID(SUBSTITUTE("-"&amp;M155,"-",REPT(" ",15)),{15;30},15))/2</f>
        <v>#VALUE!</v>
      </c>
      <c r="P155" s="1" t="e">
        <f>SUM(--MID(SUBSTITUTE("-"&amp;O155,"-",REPT(" ",15)),{15;30},15))/2</f>
        <v>#VALUE!</v>
      </c>
      <c r="R155" s="1">
        <f>LOOKUP(Q155,{-9000000000;-50;0;100;125;130;175;200},{-2;-1;1;2;3;4;5;6})</f>
        <v>1</v>
      </c>
    </row>
    <row r="156" spans="1:22" ht="15" customHeight="1" x14ac:dyDescent="0.25">
      <c r="I156" s="1" t="str">
        <f t="shared" ca="1" si="10"/>
        <v/>
      </c>
      <c r="L156" s="1" t="str">
        <f t="shared" si="11"/>
        <v/>
      </c>
      <c r="N156" s="1" t="e">
        <f>SUM(--MID(SUBSTITUTE("-"&amp;M156,"-",REPT(" ",15)),{15;30},15))/2</f>
        <v>#VALUE!</v>
      </c>
      <c r="P156" s="1" t="e">
        <f>SUM(--MID(SUBSTITUTE("-"&amp;O156,"-",REPT(" ",15)),{15;30},15))/2</f>
        <v>#VALUE!</v>
      </c>
      <c r="R156" s="1">
        <f>LOOKUP(Q156,{-9000000000;-50;0;100;125;130;175;200},{-2;-1;1;2;3;4;5;6})</f>
        <v>1</v>
      </c>
    </row>
    <row r="157" spans="1:22" ht="15" customHeight="1" x14ac:dyDescent="0.25">
      <c r="I157" s="1" t="str">
        <f t="shared" ca="1" si="10"/>
        <v/>
      </c>
      <c r="L157" s="1" t="str">
        <f t="shared" si="11"/>
        <v/>
      </c>
      <c r="N157" s="1" t="e">
        <f>SUM(--MID(SUBSTITUTE("-"&amp;M157,"-",REPT(" ",15)),{15;30},15))/2</f>
        <v>#VALUE!</v>
      </c>
      <c r="P157" s="1" t="e">
        <f>SUM(--MID(SUBSTITUTE("-"&amp;O157,"-",REPT(" ",15)),{15;30},15))/2</f>
        <v>#VALUE!</v>
      </c>
      <c r="R157" s="1">
        <f>LOOKUP(Q157,{-9000000000;-50;0;100;125;130;175;200},{-2;-1;1;2;3;4;5;6})</f>
        <v>1</v>
      </c>
    </row>
    <row r="158" spans="1:22" ht="15" customHeight="1" x14ac:dyDescent="0.25">
      <c r="I158" s="1" t="str">
        <f t="shared" ca="1" si="10"/>
        <v/>
      </c>
      <c r="L158" s="1" t="str">
        <f t="shared" si="11"/>
        <v/>
      </c>
      <c r="N158" s="1" t="e">
        <f>SUM(--MID(SUBSTITUTE("-"&amp;M158,"-",REPT(" ",15)),{15;30},15))/2</f>
        <v>#VALUE!</v>
      </c>
      <c r="P158" s="1" t="e">
        <f>SUM(--MID(SUBSTITUTE("-"&amp;O158,"-",REPT(" ",15)),{15;30},15))/2</f>
        <v>#VALUE!</v>
      </c>
      <c r="R158" s="1">
        <f>LOOKUP(Q158,{-9000000000;-50;0;100;125;130;175;200},{-2;-1;1;2;3;4;5;6})</f>
        <v>1</v>
      </c>
    </row>
    <row r="159" spans="1:22" ht="15" customHeight="1" x14ac:dyDescent="0.25">
      <c r="I159" s="1" t="str">
        <f t="shared" ca="1" si="10"/>
        <v/>
      </c>
      <c r="L159" s="1" t="str">
        <f t="shared" si="11"/>
        <v/>
      </c>
      <c r="N159" s="1" t="e">
        <f>SUM(--MID(SUBSTITUTE("-"&amp;M159,"-",REPT(" ",15)),{15;30},15))/2</f>
        <v>#VALUE!</v>
      </c>
      <c r="P159" s="1" t="e">
        <f>SUM(--MID(SUBSTITUTE("-"&amp;O159,"-",REPT(" ",15)),{15;30},15))/2</f>
        <v>#VALUE!</v>
      </c>
      <c r="R159" s="1">
        <f>LOOKUP(Q159,{-9000000000;-50;0;100;125;130;175;200},{-2;-1;1;2;3;4;5;6})</f>
        <v>1</v>
      </c>
    </row>
    <row r="160" spans="1:22" ht="15" customHeight="1" x14ac:dyDescent="0.25">
      <c r="I160" s="1" t="str">
        <f t="shared" ca="1" si="10"/>
        <v/>
      </c>
      <c r="L160" s="1" t="str">
        <f t="shared" si="11"/>
        <v/>
      </c>
      <c r="N160" s="1" t="e">
        <f>SUM(--MID(SUBSTITUTE("-"&amp;M160,"-",REPT(" ",15)),{15;30},15))/2</f>
        <v>#VALUE!</v>
      </c>
      <c r="P160" s="1" t="e">
        <f>SUM(--MID(SUBSTITUTE("-"&amp;O160,"-",REPT(" ",15)),{15;30},15))/2</f>
        <v>#VALUE!</v>
      </c>
      <c r="R160" s="1">
        <f>LOOKUP(Q160,{-9000000000;-50;0;100;125;130;175;200},{-2;-1;1;2;3;4;5;6})</f>
        <v>1</v>
      </c>
    </row>
    <row r="161" spans="1:22" ht="15" customHeight="1" x14ac:dyDescent="0.25">
      <c r="I161" s="1" t="str">
        <f t="shared" ca="1" si="10"/>
        <v/>
      </c>
      <c r="L161" s="1" t="str">
        <f t="shared" si="11"/>
        <v/>
      </c>
      <c r="N161" s="1" t="e">
        <f>SUM(--MID(SUBSTITUTE("-"&amp;M161,"-",REPT(" ",15)),{15;30},15))/2</f>
        <v>#VALUE!</v>
      </c>
      <c r="P161" s="1" t="e">
        <f>SUM(--MID(SUBSTITUTE("-"&amp;O161,"-",REPT(" ",15)),{15;30},15))/2</f>
        <v>#VALUE!</v>
      </c>
      <c r="R161" s="1">
        <f>LOOKUP(Q161,{-9000000000;-50;0;100;125;130;175;200},{-2;-1;1;2;3;4;5;6})</f>
        <v>1</v>
      </c>
    </row>
    <row r="162" spans="1:22" ht="15" customHeight="1" x14ac:dyDescent="0.25">
      <c r="I162" s="1" t="str">
        <f t="shared" ca="1" si="10"/>
        <v/>
      </c>
      <c r="L162" s="1" t="str">
        <f t="shared" si="11"/>
        <v/>
      </c>
      <c r="N162" s="1" t="e">
        <f>SUM(--MID(SUBSTITUTE("-"&amp;M162,"-",REPT(" ",15)),{15;30},15))/2</f>
        <v>#VALUE!</v>
      </c>
      <c r="P162" s="1" t="e">
        <f>SUM(--MID(SUBSTITUTE("-"&amp;O162,"-",REPT(" ",15)),{15;30},15))/2</f>
        <v>#VALUE!</v>
      </c>
      <c r="R162" s="1">
        <f>LOOKUP(Q162,{-9000000000;-50;0;100;125;130;175;200},{-2;-1;1;2;3;4;5;6})</f>
        <v>1</v>
      </c>
    </row>
    <row r="163" spans="1:22" s="7" customFormat="1" ht="15" customHeight="1" x14ac:dyDescent="0.25">
      <c r="A163" s="13">
        <v>7</v>
      </c>
      <c r="B163" s="13"/>
      <c r="C163" s="14" t="s">
        <v>170</v>
      </c>
      <c r="D163" s="15" t="s">
        <v>170</v>
      </c>
      <c r="E163" s="15" t="s">
        <v>170</v>
      </c>
      <c r="F163" s="15" t="s">
        <v>170</v>
      </c>
      <c r="G163" s="15" t="s">
        <v>170</v>
      </c>
      <c r="H163" s="15" t="s">
        <v>170</v>
      </c>
      <c r="I163" s="15"/>
      <c r="J163" s="15" t="s">
        <v>170</v>
      </c>
      <c r="K163" s="15" t="s">
        <v>170</v>
      </c>
      <c r="L163" s="15"/>
      <c r="M163" s="15" t="s">
        <v>170</v>
      </c>
      <c r="N163" s="15"/>
      <c r="O163" s="15" t="s">
        <v>170</v>
      </c>
      <c r="P163" s="15"/>
      <c r="Q163" s="15" t="s">
        <v>170</v>
      </c>
      <c r="R163" s="15"/>
      <c r="S163" s="15" t="s">
        <v>170</v>
      </c>
      <c r="T163" s="16" t="s">
        <v>170</v>
      </c>
      <c r="U163" s="1"/>
      <c r="V163" s="1"/>
    </row>
    <row r="164" spans="1:22" s="7" customFormat="1" ht="15" customHeight="1" x14ac:dyDescent="0.25">
      <c r="A164" s="13"/>
      <c r="B164" s="13"/>
      <c r="C164" s="10" t="s">
        <v>132</v>
      </c>
      <c r="D164" s="11" t="s">
        <v>132</v>
      </c>
      <c r="E164" s="11" t="s">
        <v>132</v>
      </c>
      <c r="F164" s="11" t="s">
        <v>132</v>
      </c>
      <c r="G164" s="11" t="s">
        <v>132</v>
      </c>
      <c r="H164" s="11" t="s">
        <v>132</v>
      </c>
      <c r="I164" s="11"/>
      <c r="J164" s="11" t="s">
        <v>132</v>
      </c>
      <c r="K164" s="11" t="s">
        <v>132</v>
      </c>
      <c r="L164" s="11"/>
      <c r="M164" s="11" t="s">
        <v>132</v>
      </c>
      <c r="N164" s="11"/>
      <c r="O164" s="11" t="s">
        <v>132</v>
      </c>
      <c r="P164" s="11"/>
      <c r="Q164" s="11" t="s">
        <v>132</v>
      </c>
      <c r="R164" s="11"/>
      <c r="S164" s="11" t="s">
        <v>132</v>
      </c>
      <c r="T164" s="12" t="s">
        <v>132</v>
      </c>
      <c r="U164" s="1"/>
      <c r="V164" s="1"/>
    </row>
    <row r="165" spans="1:22" s="7" customFormat="1" ht="15" customHeight="1" x14ac:dyDescent="0.25">
      <c r="A165" s="9" t="s">
        <v>171</v>
      </c>
      <c r="B165" s="9"/>
      <c r="C165" s="10" t="s">
        <v>151</v>
      </c>
      <c r="D165" s="11" t="s">
        <v>151</v>
      </c>
      <c r="E165" s="11" t="s">
        <v>151</v>
      </c>
      <c r="F165" s="11" t="s">
        <v>151</v>
      </c>
      <c r="G165" s="11" t="s">
        <v>151</v>
      </c>
      <c r="H165" s="11" t="s">
        <v>151</v>
      </c>
      <c r="I165" s="11"/>
      <c r="J165" s="11" t="s">
        <v>151</v>
      </c>
      <c r="K165" s="11" t="s">
        <v>151</v>
      </c>
      <c r="L165" s="11"/>
      <c r="M165" s="11" t="s">
        <v>151</v>
      </c>
      <c r="N165" s="11"/>
      <c r="O165" s="11" t="s">
        <v>151</v>
      </c>
      <c r="P165" s="11"/>
      <c r="Q165" s="11" t="s">
        <v>151</v>
      </c>
      <c r="R165" s="11"/>
      <c r="S165" s="11" t="s">
        <v>151</v>
      </c>
      <c r="T165" s="12" t="s">
        <v>151</v>
      </c>
      <c r="U165" s="1"/>
      <c r="V165" s="1"/>
    </row>
    <row r="167" spans="1:22" s="7" customFormat="1" ht="15" customHeight="1" x14ac:dyDescent="0.25">
      <c r="A167" s="4" t="s">
        <v>0</v>
      </c>
      <c r="B167" s="2" t="s">
        <v>18</v>
      </c>
      <c r="C167" s="2" t="s">
        <v>2</v>
      </c>
      <c r="D167" s="2" t="s">
        <v>1</v>
      </c>
      <c r="E167" s="2" t="s">
        <v>3</v>
      </c>
      <c r="F167" s="2" t="s">
        <v>4</v>
      </c>
      <c r="G167" s="2" t="s">
        <v>19</v>
      </c>
      <c r="H167" s="2" t="s">
        <v>26</v>
      </c>
      <c r="I167" s="2"/>
      <c r="J167" s="2" t="s">
        <v>5</v>
      </c>
      <c r="K167" s="2" t="s">
        <v>6</v>
      </c>
      <c r="L167" s="2"/>
      <c r="M167" s="2" t="s">
        <v>7</v>
      </c>
      <c r="N167" s="2"/>
      <c r="O167" s="2" t="s">
        <v>8</v>
      </c>
      <c r="P167" s="2"/>
      <c r="Q167" s="2" t="s">
        <v>9</v>
      </c>
      <c r="R167" s="2"/>
      <c r="S167" s="2" t="s">
        <v>10</v>
      </c>
      <c r="T167" s="2" t="s">
        <v>11</v>
      </c>
      <c r="U167" s="1"/>
      <c r="V167" s="1"/>
    </row>
    <row r="168" spans="1:22" s="7" customFormat="1" ht="15" customHeight="1" x14ac:dyDescent="0.25">
      <c r="A168" s="3">
        <v>1</v>
      </c>
      <c r="B168" s="3">
        <v>82185</v>
      </c>
      <c r="C168" s="5" t="s">
        <v>172</v>
      </c>
      <c r="D168" s="3">
        <v>9</v>
      </c>
      <c r="E168" s="5" t="s">
        <v>70</v>
      </c>
      <c r="F168" s="5" t="s">
        <v>128</v>
      </c>
      <c r="G168" s="3">
        <v>60</v>
      </c>
      <c r="H168" s="3">
        <v>29</v>
      </c>
      <c r="I168" s="3">
        <f t="shared" ref="I168:I189" ca="1" si="12">IF(H168="","",SUM(IF(ISNUMBER(0+MID(H168,ROW(INDIRECT("1:"&amp;LEN(H168))),1)),0+MID(H168,ROW(INDIRECT("1:"&amp;LEN(H168))),1),""))/SUM(IF(ISNUMBER(0+MID(H168,ROW(INDIRECT("1:"&amp;LEN(H168))),1)),1,"")))</f>
        <v>2</v>
      </c>
      <c r="J168" s="3">
        <v>3.9</v>
      </c>
      <c r="K168" s="3">
        <v>1.7</v>
      </c>
      <c r="L168" s="3">
        <f t="shared" ref="L168:L189" si="13">IF(K168="","",(J168+K168)/2)</f>
        <v>2.8</v>
      </c>
      <c r="M168" s="3" t="s">
        <v>12</v>
      </c>
      <c r="N168" s="3">
        <f>SUM(--MID(SUBSTITUTE("-"&amp;M168,"-",REPT(" ",15)),{15;30},15))/2</f>
        <v>0</v>
      </c>
      <c r="O168" s="3" t="s">
        <v>12</v>
      </c>
      <c r="P168" s="3">
        <f>SUM(--MID(SUBSTITUTE("-"&amp;O168,"-",REPT(" ",15)),{15;30},15))/2</f>
        <v>0</v>
      </c>
      <c r="Q168" s="3">
        <v>156.5</v>
      </c>
      <c r="R168" s="3">
        <f>LOOKUP(Q168,{-9000000000;-50;0;100;125;130;175;200},{-2;-1;1;2;3;4;5;6})</f>
        <v>4</v>
      </c>
      <c r="S168" s="3">
        <v>34</v>
      </c>
      <c r="T168" s="3">
        <v>21</v>
      </c>
      <c r="U168" s="8">
        <v>5.5</v>
      </c>
      <c r="V168" s="8">
        <v>6</v>
      </c>
    </row>
    <row r="169" spans="1:22" s="7" customFormat="1" ht="15" customHeight="1" x14ac:dyDescent="0.25">
      <c r="A169" s="3">
        <v>2</v>
      </c>
      <c r="B169" s="3">
        <v>48141</v>
      </c>
      <c r="C169" s="5" t="s">
        <v>173</v>
      </c>
      <c r="D169" s="3">
        <v>6</v>
      </c>
      <c r="E169" s="5" t="s">
        <v>54</v>
      </c>
      <c r="F169" s="5" t="s">
        <v>139</v>
      </c>
      <c r="G169" s="3">
        <v>59.5</v>
      </c>
      <c r="H169" s="3">
        <v>26.5</v>
      </c>
      <c r="I169" s="3">
        <f t="shared" ca="1" si="12"/>
        <v>2</v>
      </c>
      <c r="J169" s="3">
        <v>3.7</v>
      </c>
      <c r="K169" s="3">
        <v>3</v>
      </c>
      <c r="L169" s="3">
        <f t="shared" si="13"/>
        <v>3.35</v>
      </c>
      <c r="M169" s="3" t="s">
        <v>17</v>
      </c>
      <c r="N169" s="3">
        <f>SUM(--MID(SUBSTITUTE("-"&amp;M169,"-",REPT(" ",15)),{15;30},15))/2</f>
        <v>100</v>
      </c>
      <c r="O169" s="3" t="s">
        <v>12</v>
      </c>
      <c r="P169" s="3">
        <f>SUM(--MID(SUBSTITUTE("-"&amp;O169,"-",REPT(" ",15)),{15;30},15))/2</f>
        <v>0</v>
      </c>
      <c r="Q169" s="3">
        <v>120</v>
      </c>
      <c r="R169" s="3">
        <f>LOOKUP(Q169,{-9000000000;-50;0;100;125;130;175;200},{-2;-1;1;2;3;4;5;6})</f>
        <v>2</v>
      </c>
      <c r="S169" s="3">
        <v>26.5</v>
      </c>
      <c r="T169" s="3">
        <v>39</v>
      </c>
      <c r="U169" s="8">
        <v>5</v>
      </c>
      <c r="V169" s="8">
        <v>4.6500000000000004</v>
      </c>
    </row>
    <row r="170" spans="1:22" s="7" customFormat="1" ht="15" customHeight="1" x14ac:dyDescent="0.25">
      <c r="A170" s="3">
        <v>3</v>
      </c>
      <c r="B170" s="3" t="s">
        <v>174</v>
      </c>
      <c r="C170" s="5" t="s">
        <v>175</v>
      </c>
      <c r="D170" s="3">
        <v>7</v>
      </c>
      <c r="E170" s="5" t="s">
        <v>45</v>
      </c>
      <c r="F170" s="5" t="s">
        <v>46</v>
      </c>
      <c r="G170" s="3">
        <v>59.5</v>
      </c>
      <c r="H170" s="3">
        <v>25.5</v>
      </c>
      <c r="I170" s="3">
        <f t="shared" ca="1" si="12"/>
        <v>2</v>
      </c>
      <c r="J170" s="3">
        <v>3.8</v>
      </c>
      <c r="K170" s="3">
        <v>3.7</v>
      </c>
      <c r="L170" s="3">
        <f t="shared" si="13"/>
        <v>3.75</v>
      </c>
      <c r="M170" s="3" t="s">
        <v>16</v>
      </c>
      <c r="N170" s="3">
        <f>SUM(--MID(SUBSTITUTE("-"&amp;M170,"-",REPT(" ",15)),{15;30},15))/2</f>
        <v>0</v>
      </c>
      <c r="O170" s="3" t="s">
        <v>12</v>
      </c>
      <c r="P170" s="3">
        <f>SUM(--MID(SUBSTITUTE("-"&amp;O170,"-",REPT(" ",15)),{15;30},15))/2</f>
        <v>0</v>
      </c>
      <c r="Q170" s="3">
        <v>131</v>
      </c>
      <c r="R170" s="3">
        <f>LOOKUP(Q170,{-9000000000;-50;0;100;125;130;175;200},{-2;-1;1;2;3;4;5;6})</f>
        <v>4</v>
      </c>
      <c r="S170" s="3">
        <v>29.5</v>
      </c>
      <c r="T170" s="3">
        <v>14</v>
      </c>
      <c r="U170" s="8">
        <v>6.5</v>
      </c>
      <c r="V170" s="8">
        <v>6</v>
      </c>
    </row>
    <row r="171" spans="1:22" s="7" customFormat="1" ht="15" customHeight="1" x14ac:dyDescent="0.25">
      <c r="A171" s="3">
        <v>4</v>
      </c>
      <c r="B171" s="3">
        <v>94617</v>
      </c>
      <c r="C171" s="5" t="s">
        <v>176</v>
      </c>
      <c r="D171" s="3">
        <v>1</v>
      </c>
      <c r="E171" s="5" t="s">
        <v>61</v>
      </c>
      <c r="F171" s="5" t="s">
        <v>65</v>
      </c>
      <c r="G171" s="3">
        <v>58.5</v>
      </c>
      <c r="H171" s="3">
        <v>28</v>
      </c>
      <c r="I171" s="3">
        <f t="shared" ca="1" si="12"/>
        <v>2</v>
      </c>
      <c r="J171" s="3">
        <v>4.5</v>
      </c>
      <c r="K171" s="3">
        <v>4.0999999999999996</v>
      </c>
      <c r="L171" s="3">
        <f t="shared" si="13"/>
        <v>4.3</v>
      </c>
      <c r="M171" s="3" t="s">
        <v>12</v>
      </c>
      <c r="N171" s="3">
        <f>SUM(--MID(SUBSTITUTE("-"&amp;M171,"-",REPT(" ",15)),{15;30},15))/2</f>
        <v>0</v>
      </c>
      <c r="O171" s="3" t="s">
        <v>12</v>
      </c>
      <c r="P171" s="3">
        <f>SUM(--MID(SUBSTITUTE("-"&amp;O171,"-",REPT(" ",15)),{15;30},15))/2</f>
        <v>0</v>
      </c>
      <c r="Q171" s="3">
        <v>86.5</v>
      </c>
      <c r="R171" s="3">
        <f>LOOKUP(Q171,{-9000000000;-50;0;100;125;130;175;200},{-2;-1;1;2;3;4;5;6})</f>
        <v>1</v>
      </c>
      <c r="S171" s="3">
        <v>29</v>
      </c>
      <c r="T171" s="3">
        <v>39</v>
      </c>
      <c r="U171" s="8">
        <v>9</v>
      </c>
      <c r="V171" s="8">
        <v>8</v>
      </c>
    </row>
    <row r="172" spans="1:22" s="7" customFormat="1" ht="15" customHeight="1" x14ac:dyDescent="0.25">
      <c r="A172" s="3">
        <v>5</v>
      </c>
      <c r="B172" s="3">
        <v>75922</v>
      </c>
      <c r="C172" s="5" t="s">
        <v>177</v>
      </c>
      <c r="D172" s="3">
        <v>4</v>
      </c>
      <c r="E172" s="5" t="s">
        <v>64</v>
      </c>
      <c r="F172" s="5" t="s">
        <v>65</v>
      </c>
      <c r="G172" s="3">
        <v>58.5</v>
      </c>
      <c r="H172" s="3">
        <v>31</v>
      </c>
      <c r="I172" s="3">
        <f t="shared" ca="1" si="12"/>
        <v>3</v>
      </c>
      <c r="J172" s="3">
        <v>4.5</v>
      </c>
      <c r="K172" s="3">
        <v>4.0999999999999996</v>
      </c>
      <c r="L172" s="3">
        <f t="shared" si="13"/>
        <v>4.3</v>
      </c>
      <c r="M172" s="3" t="s">
        <v>15</v>
      </c>
      <c r="N172" s="3">
        <f>SUM(--MID(SUBSTITUTE("-"&amp;M172,"-",REPT(" ",15)),{15;30},15))/2</f>
        <v>25</v>
      </c>
      <c r="O172" s="3" t="s">
        <v>12</v>
      </c>
      <c r="P172" s="3">
        <f>SUM(--MID(SUBSTITUTE("-"&amp;O172,"-",REPT(" ",15)),{15;30},15))/2</f>
        <v>0</v>
      </c>
      <c r="Q172" s="3">
        <v>178</v>
      </c>
      <c r="R172" s="3">
        <f>LOOKUP(Q172,{-9000000000;-50;0;100;125;130;175;200},{-2;-1;1;2;3;4;5;6})</f>
        <v>5</v>
      </c>
      <c r="S172" s="3">
        <v>33</v>
      </c>
      <c r="T172" s="3">
        <v>21</v>
      </c>
      <c r="U172" s="8">
        <v>1.4</v>
      </c>
      <c r="V172" s="8">
        <v>1.5</v>
      </c>
    </row>
    <row r="173" spans="1:22" s="7" customFormat="1" ht="15" customHeight="1" x14ac:dyDescent="0.25">
      <c r="A173" s="3">
        <v>6</v>
      </c>
      <c r="B173" s="3" t="s">
        <v>178</v>
      </c>
      <c r="C173" s="5" t="s">
        <v>179</v>
      </c>
      <c r="D173" s="3">
        <v>8</v>
      </c>
      <c r="E173" s="5" t="s">
        <v>75</v>
      </c>
      <c r="F173" s="5" t="s">
        <v>52</v>
      </c>
      <c r="G173" s="3">
        <v>57</v>
      </c>
      <c r="H173" s="3">
        <v>27</v>
      </c>
      <c r="I173" s="3">
        <f t="shared" ca="1" si="12"/>
        <v>2</v>
      </c>
      <c r="J173" s="3">
        <v>2</v>
      </c>
      <c r="K173" s="3">
        <v>4.3</v>
      </c>
      <c r="L173" s="3">
        <f t="shared" si="13"/>
        <v>3.15</v>
      </c>
      <c r="M173" s="3" t="s">
        <v>16</v>
      </c>
      <c r="N173" s="3">
        <f>SUM(--MID(SUBSTITUTE("-"&amp;M173,"-",REPT(" ",15)),{15;30},15))/2</f>
        <v>0</v>
      </c>
      <c r="O173" s="3" t="s">
        <v>12</v>
      </c>
      <c r="P173" s="3">
        <f>SUM(--MID(SUBSTITUTE("-"&amp;O173,"-",REPT(" ",15)),{15;30},15))/2</f>
        <v>0</v>
      </c>
      <c r="Q173" s="3">
        <v>93.5</v>
      </c>
      <c r="R173" s="3">
        <f>LOOKUP(Q173,{-9000000000;-50;0;100;125;130;175;200},{-2;-1;1;2;3;4;5;6})</f>
        <v>1</v>
      </c>
      <c r="S173" s="3">
        <v>25</v>
      </c>
      <c r="T173" s="3">
        <v>52</v>
      </c>
      <c r="U173" s="8">
        <v>22</v>
      </c>
      <c r="V173" s="8">
        <v>25</v>
      </c>
    </row>
    <row r="174" spans="1:22" s="7" customFormat="1" ht="15" customHeight="1" x14ac:dyDescent="0.25">
      <c r="A174" s="3">
        <v>7</v>
      </c>
      <c r="B174" s="3" t="s">
        <v>180</v>
      </c>
      <c r="C174" s="5" t="s">
        <v>181</v>
      </c>
      <c r="D174" s="3">
        <v>3</v>
      </c>
      <c r="E174" s="5" t="s">
        <v>51</v>
      </c>
      <c r="F174" s="5" t="s">
        <v>139</v>
      </c>
      <c r="G174" s="3">
        <v>56.5</v>
      </c>
      <c r="H174" s="3">
        <v>29.5</v>
      </c>
      <c r="I174" s="3">
        <f t="shared" ca="1" si="12"/>
        <v>2</v>
      </c>
      <c r="J174" s="3">
        <v>3.4</v>
      </c>
      <c r="K174" s="3">
        <v>3</v>
      </c>
      <c r="L174" s="3">
        <f t="shared" si="13"/>
        <v>3.2</v>
      </c>
      <c r="M174" s="3" t="s">
        <v>182</v>
      </c>
      <c r="N174" s="3">
        <f>SUM(--MID(SUBSTITUTE("-"&amp;M174,"-",REPT(" ",15)),{15;30},15))/2</f>
        <v>37.5</v>
      </c>
      <c r="O174" s="3" t="s">
        <v>12</v>
      </c>
      <c r="P174" s="3">
        <f>SUM(--MID(SUBSTITUTE("-"&amp;O174,"-",REPT(" ",15)),{15;30},15))/2</f>
        <v>0</v>
      </c>
      <c r="Q174" s="3">
        <v>81.5</v>
      </c>
      <c r="R174" s="3">
        <f>LOOKUP(Q174,{-9000000000;-50;0;100;125;130;175;200},{-2;-1;1;2;3;4;5;6})</f>
        <v>1</v>
      </c>
      <c r="S174" s="3">
        <v>25</v>
      </c>
      <c r="T174" s="3">
        <v>63</v>
      </c>
      <c r="U174" s="8">
        <v>7.5</v>
      </c>
      <c r="V174" s="8">
        <v>6</v>
      </c>
    </row>
    <row r="175" spans="1:22" s="7" customFormat="1" ht="15" customHeight="1" x14ac:dyDescent="0.25">
      <c r="A175" s="3">
        <v>8</v>
      </c>
      <c r="B175" s="3">
        <v>83654</v>
      </c>
      <c r="C175" s="5" t="s">
        <v>183</v>
      </c>
      <c r="D175" s="3">
        <v>5</v>
      </c>
      <c r="E175" s="5" t="s">
        <v>67</v>
      </c>
      <c r="F175" s="5" t="s">
        <v>122</v>
      </c>
      <c r="G175" s="3">
        <v>56</v>
      </c>
      <c r="H175" s="3">
        <v>30</v>
      </c>
      <c r="I175" s="3">
        <f t="shared" ca="1" si="12"/>
        <v>3</v>
      </c>
      <c r="J175" s="3">
        <v>1.4</v>
      </c>
      <c r="K175" s="3">
        <v>3.1</v>
      </c>
      <c r="L175" s="3">
        <f t="shared" si="13"/>
        <v>2.25</v>
      </c>
      <c r="M175" s="3" t="s">
        <v>14</v>
      </c>
      <c r="N175" s="3">
        <f>SUM(--MID(SUBSTITUTE("-"&amp;M175,"-",REPT(" ",15)),{15;30},15))/2</f>
        <v>0</v>
      </c>
      <c r="O175" s="3" t="s">
        <v>12</v>
      </c>
      <c r="P175" s="3">
        <f>SUM(--MID(SUBSTITUTE("-"&amp;O175,"-",REPT(" ",15)),{15;30},15))/2</f>
        <v>0</v>
      </c>
      <c r="Q175" s="3">
        <v>76.5</v>
      </c>
      <c r="R175" s="3">
        <f>LOOKUP(Q175,{-9000000000;-50;0;100;125;130;175;200},{-2;-1;1;2;3;4;5;6})</f>
        <v>1</v>
      </c>
      <c r="S175" s="3">
        <v>29</v>
      </c>
      <c r="T175" s="3">
        <v>21</v>
      </c>
      <c r="U175" s="8">
        <v>5.5</v>
      </c>
      <c r="V175" s="8">
        <v>7.25</v>
      </c>
    </row>
    <row r="176" spans="1:22" s="7" customFormat="1" ht="15" customHeight="1" x14ac:dyDescent="0.25">
      <c r="A176" s="3">
        <v>9</v>
      </c>
      <c r="B176" s="3">
        <v>90050</v>
      </c>
      <c r="C176" s="5" t="s">
        <v>184</v>
      </c>
      <c r="D176" s="3">
        <v>2</v>
      </c>
      <c r="E176" s="5" t="s">
        <v>58</v>
      </c>
      <c r="F176" s="5" t="s">
        <v>128</v>
      </c>
      <c r="G176" s="3">
        <v>52</v>
      </c>
      <c r="H176" s="3">
        <v>27.5</v>
      </c>
      <c r="I176" s="3">
        <f t="shared" ca="1" si="12"/>
        <v>2</v>
      </c>
      <c r="J176" s="3">
        <v>3.2</v>
      </c>
      <c r="K176" s="3">
        <v>1.7</v>
      </c>
      <c r="L176" s="3">
        <f t="shared" si="13"/>
        <v>2.4500000000000002</v>
      </c>
      <c r="M176" s="3" t="s">
        <v>14</v>
      </c>
      <c r="N176" s="3">
        <f>SUM(--MID(SUBSTITUTE("-"&amp;M176,"-",REPT(" ",15)),{15;30},15))/2</f>
        <v>0</v>
      </c>
      <c r="O176" s="3" t="s">
        <v>12</v>
      </c>
      <c r="P176" s="3">
        <f>SUM(--MID(SUBSTITUTE("-"&amp;O176,"-",REPT(" ",15)),{15;30},15))/2</f>
        <v>0</v>
      </c>
      <c r="Q176" s="3">
        <v>78.5</v>
      </c>
      <c r="R176" s="3">
        <f>LOOKUP(Q176,{-9000000000;-50;0;100;125;130;175;200},{-2;-1;1;2;3;4;5;6})</f>
        <v>1</v>
      </c>
      <c r="S176" s="3">
        <v>24.5</v>
      </c>
      <c r="T176" s="3">
        <v>25</v>
      </c>
      <c r="U176" s="8">
        <v>22</v>
      </c>
      <c r="V176" s="8">
        <v>25</v>
      </c>
    </row>
    <row r="177" spans="1:22" ht="15" customHeight="1" x14ac:dyDescent="0.25">
      <c r="I177" s="1" t="str">
        <f t="shared" ca="1" si="12"/>
        <v/>
      </c>
      <c r="L177" s="1" t="str">
        <f t="shared" si="13"/>
        <v/>
      </c>
      <c r="N177" s="1" t="e">
        <f>SUM(--MID(SUBSTITUTE("-"&amp;M177,"-",REPT(" ",15)),{15;30},15))/2</f>
        <v>#VALUE!</v>
      </c>
      <c r="P177" s="1" t="e">
        <f>SUM(--MID(SUBSTITUTE("-"&amp;O177,"-",REPT(" ",15)),{15;30},15))/2</f>
        <v>#VALUE!</v>
      </c>
      <c r="R177" s="1">
        <f>LOOKUP(Q177,{-9000000000;-50;0;100;125;130;175;200},{-2;-1;1;2;3;4;5;6})</f>
        <v>1</v>
      </c>
    </row>
    <row r="178" spans="1:22" ht="15" customHeight="1" x14ac:dyDescent="0.25">
      <c r="I178" s="1" t="str">
        <f t="shared" ca="1" si="12"/>
        <v/>
      </c>
      <c r="L178" s="1" t="str">
        <f t="shared" si="13"/>
        <v/>
      </c>
      <c r="N178" s="1" t="e">
        <f>SUM(--MID(SUBSTITUTE("-"&amp;M178,"-",REPT(" ",15)),{15;30},15))/2</f>
        <v>#VALUE!</v>
      </c>
      <c r="P178" s="1" t="e">
        <f>SUM(--MID(SUBSTITUTE("-"&amp;O178,"-",REPT(" ",15)),{15;30},15))/2</f>
        <v>#VALUE!</v>
      </c>
      <c r="R178" s="1">
        <f>LOOKUP(Q178,{-9000000000;-50;0;100;125;130;175;200},{-2;-1;1;2;3;4;5;6})</f>
        <v>1</v>
      </c>
    </row>
    <row r="179" spans="1:22" ht="15" customHeight="1" x14ac:dyDescent="0.25">
      <c r="I179" s="1" t="str">
        <f t="shared" ca="1" si="12"/>
        <v/>
      </c>
      <c r="L179" s="1" t="str">
        <f t="shared" si="13"/>
        <v/>
      </c>
      <c r="N179" s="1" t="e">
        <f>SUM(--MID(SUBSTITUTE("-"&amp;M179,"-",REPT(" ",15)),{15;30},15))/2</f>
        <v>#VALUE!</v>
      </c>
      <c r="P179" s="1" t="e">
        <f>SUM(--MID(SUBSTITUTE("-"&amp;O179,"-",REPT(" ",15)),{15;30},15))/2</f>
        <v>#VALUE!</v>
      </c>
      <c r="R179" s="1">
        <f>LOOKUP(Q179,{-9000000000;-50;0;100;125;130;175;200},{-2;-1;1;2;3;4;5;6})</f>
        <v>1</v>
      </c>
    </row>
    <row r="180" spans="1:22" ht="15" customHeight="1" x14ac:dyDescent="0.25">
      <c r="I180" s="1" t="str">
        <f t="shared" ca="1" si="12"/>
        <v/>
      </c>
      <c r="L180" s="1" t="str">
        <f t="shared" si="13"/>
        <v/>
      </c>
      <c r="N180" s="1" t="e">
        <f>SUM(--MID(SUBSTITUTE("-"&amp;M180,"-",REPT(" ",15)),{15;30},15))/2</f>
        <v>#VALUE!</v>
      </c>
      <c r="P180" s="1" t="e">
        <f>SUM(--MID(SUBSTITUTE("-"&amp;O180,"-",REPT(" ",15)),{15;30},15))/2</f>
        <v>#VALUE!</v>
      </c>
      <c r="R180" s="1">
        <f>LOOKUP(Q180,{-9000000000;-50;0;100;125;130;175;200},{-2;-1;1;2;3;4;5;6})</f>
        <v>1</v>
      </c>
    </row>
    <row r="181" spans="1:22" ht="15" customHeight="1" x14ac:dyDescent="0.25">
      <c r="I181" s="1" t="str">
        <f t="shared" ca="1" si="12"/>
        <v/>
      </c>
      <c r="L181" s="1" t="str">
        <f t="shared" si="13"/>
        <v/>
      </c>
      <c r="N181" s="1" t="e">
        <f>SUM(--MID(SUBSTITUTE("-"&amp;M181,"-",REPT(" ",15)),{15;30},15))/2</f>
        <v>#VALUE!</v>
      </c>
      <c r="P181" s="1" t="e">
        <f>SUM(--MID(SUBSTITUTE("-"&amp;O181,"-",REPT(" ",15)),{15;30},15))/2</f>
        <v>#VALUE!</v>
      </c>
      <c r="R181" s="1">
        <f>LOOKUP(Q181,{-9000000000;-50;0;100;125;130;175;200},{-2;-1;1;2;3;4;5;6})</f>
        <v>1</v>
      </c>
    </row>
    <row r="182" spans="1:22" ht="15" customHeight="1" x14ac:dyDescent="0.25">
      <c r="I182" s="1" t="str">
        <f t="shared" ca="1" si="12"/>
        <v/>
      </c>
      <c r="L182" s="1" t="str">
        <f t="shared" si="13"/>
        <v/>
      </c>
      <c r="N182" s="1" t="e">
        <f>SUM(--MID(SUBSTITUTE("-"&amp;M182,"-",REPT(" ",15)),{15;30},15))/2</f>
        <v>#VALUE!</v>
      </c>
      <c r="P182" s="1" t="e">
        <f>SUM(--MID(SUBSTITUTE("-"&amp;O182,"-",REPT(" ",15)),{15;30},15))/2</f>
        <v>#VALUE!</v>
      </c>
      <c r="R182" s="1">
        <f>LOOKUP(Q182,{-9000000000;-50;0;100;125;130;175;200},{-2;-1;1;2;3;4;5;6})</f>
        <v>1</v>
      </c>
    </row>
    <row r="183" spans="1:22" ht="15" customHeight="1" x14ac:dyDescent="0.25">
      <c r="I183" s="1" t="str">
        <f t="shared" ca="1" si="12"/>
        <v/>
      </c>
      <c r="L183" s="1" t="str">
        <f t="shared" si="13"/>
        <v/>
      </c>
      <c r="N183" s="1" t="e">
        <f>SUM(--MID(SUBSTITUTE("-"&amp;M183,"-",REPT(" ",15)),{15;30},15))/2</f>
        <v>#VALUE!</v>
      </c>
      <c r="P183" s="1" t="e">
        <f>SUM(--MID(SUBSTITUTE("-"&amp;O183,"-",REPT(" ",15)),{15;30},15))/2</f>
        <v>#VALUE!</v>
      </c>
      <c r="R183" s="1">
        <f>LOOKUP(Q183,{-9000000000;-50;0;100;125;130;175;200},{-2;-1;1;2;3;4;5;6})</f>
        <v>1</v>
      </c>
    </row>
    <row r="184" spans="1:22" ht="15" customHeight="1" x14ac:dyDescent="0.25">
      <c r="I184" s="1" t="str">
        <f t="shared" ca="1" si="12"/>
        <v/>
      </c>
      <c r="L184" s="1" t="str">
        <f t="shared" si="13"/>
        <v/>
      </c>
      <c r="N184" s="1" t="e">
        <f>SUM(--MID(SUBSTITUTE("-"&amp;M184,"-",REPT(" ",15)),{15;30},15))/2</f>
        <v>#VALUE!</v>
      </c>
      <c r="P184" s="1" t="e">
        <f>SUM(--MID(SUBSTITUTE("-"&amp;O184,"-",REPT(" ",15)),{15;30},15))/2</f>
        <v>#VALUE!</v>
      </c>
      <c r="R184" s="1">
        <f>LOOKUP(Q184,{-9000000000;-50;0;100;125;130;175;200},{-2;-1;1;2;3;4;5;6})</f>
        <v>1</v>
      </c>
    </row>
    <row r="185" spans="1:22" ht="15" customHeight="1" x14ac:dyDescent="0.25">
      <c r="I185" s="1" t="str">
        <f t="shared" ca="1" si="12"/>
        <v/>
      </c>
      <c r="L185" s="1" t="str">
        <f t="shared" si="13"/>
        <v/>
      </c>
      <c r="N185" s="1" t="e">
        <f>SUM(--MID(SUBSTITUTE("-"&amp;M185,"-",REPT(" ",15)),{15;30},15))/2</f>
        <v>#VALUE!</v>
      </c>
      <c r="P185" s="1" t="e">
        <f>SUM(--MID(SUBSTITUTE("-"&amp;O185,"-",REPT(" ",15)),{15;30},15))/2</f>
        <v>#VALUE!</v>
      </c>
      <c r="R185" s="1">
        <f>LOOKUP(Q185,{-9000000000;-50;0;100;125;130;175;200},{-2;-1;1;2;3;4;5;6})</f>
        <v>1</v>
      </c>
    </row>
    <row r="186" spans="1:22" ht="15" customHeight="1" x14ac:dyDescent="0.25">
      <c r="I186" s="1" t="str">
        <f t="shared" ca="1" si="12"/>
        <v/>
      </c>
      <c r="L186" s="1" t="str">
        <f t="shared" si="13"/>
        <v/>
      </c>
      <c r="N186" s="1" t="e">
        <f>SUM(--MID(SUBSTITUTE("-"&amp;M186,"-",REPT(" ",15)),{15;30},15))/2</f>
        <v>#VALUE!</v>
      </c>
      <c r="P186" s="1" t="e">
        <f>SUM(--MID(SUBSTITUTE("-"&amp;O186,"-",REPT(" ",15)),{15;30},15))/2</f>
        <v>#VALUE!</v>
      </c>
      <c r="R186" s="1">
        <f>LOOKUP(Q186,{-9000000000;-50;0;100;125;130;175;200},{-2;-1;1;2;3;4;5;6})</f>
        <v>1</v>
      </c>
    </row>
    <row r="187" spans="1:22" ht="15" customHeight="1" x14ac:dyDescent="0.25">
      <c r="I187" s="1" t="str">
        <f t="shared" ca="1" si="12"/>
        <v/>
      </c>
      <c r="L187" s="1" t="str">
        <f t="shared" si="13"/>
        <v/>
      </c>
      <c r="N187" s="1" t="e">
        <f>SUM(--MID(SUBSTITUTE("-"&amp;M187,"-",REPT(" ",15)),{15;30},15))/2</f>
        <v>#VALUE!</v>
      </c>
      <c r="P187" s="1" t="e">
        <f>SUM(--MID(SUBSTITUTE("-"&amp;O187,"-",REPT(" ",15)),{15;30},15))/2</f>
        <v>#VALUE!</v>
      </c>
      <c r="R187" s="1">
        <f>LOOKUP(Q187,{-9000000000;-50;0;100;125;130;175;200},{-2;-1;1;2;3;4;5;6})</f>
        <v>1</v>
      </c>
    </row>
    <row r="188" spans="1:22" ht="15" customHeight="1" x14ac:dyDescent="0.25">
      <c r="I188" s="1" t="str">
        <f t="shared" ca="1" si="12"/>
        <v/>
      </c>
      <c r="L188" s="1" t="str">
        <f t="shared" si="13"/>
        <v/>
      </c>
      <c r="N188" s="1" t="e">
        <f>SUM(--MID(SUBSTITUTE("-"&amp;M188,"-",REPT(" ",15)),{15;30},15))/2</f>
        <v>#VALUE!</v>
      </c>
      <c r="P188" s="1" t="e">
        <f>SUM(--MID(SUBSTITUTE("-"&amp;O188,"-",REPT(" ",15)),{15;30},15))/2</f>
        <v>#VALUE!</v>
      </c>
      <c r="R188" s="1">
        <f>LOOKUP(Q188,{-9000000000;-50;0;100;125;130;175;200},{-2;-1;1;2;3;4;5;6})</f>
        <v>1</v>
      </c>
    </row>
    <row r="189" spans="1:22" ht="15" customHeight="1" x14ac:dyDescent="0.25">
      <c r="I189" s="1" t="str">
        <f t="shared" ca="1" si="12"/>
        <v/>
      </c>
      <c r="L189" s="1" t="str">
        <f t="shared" si="13"/>
        <v/>
      </c>
      <c r="N189" s="1" t="e">
        <f>SUM(--MID(SUBSTITUTE("-"&amp;M189,"-",REPT(" ",15)),{15;30},15))/2</f>
        <v>#VALUE!</v>
      </c>
      <c r="P189" s="1" t="e">
        <f>SUM(--MID(SUBSTITUTE("-"&amp;O189,"-",REPT(" ",15)),{15;30},15))/2</f>
        <v>#VALUE!</v>
      </c>
      <c r="R189" s="1">
        <f>LOOKUP(Q189,{-9000000000;-50;0;100;125;130;175;200},{-2;-1;1;2;3;4;5;6})</f>
        <v>1</v>
      </c>
    </row>
    <row r="190" spans="1:22" s="7" customFormat="1" ht="15" customHeight="1" x14ac:dyDescent="0.25">
      <c r="A190" s="13">
        <v>8</v>
      </c>
      <c r="B190" s="13"/>
      <c r="C190" s="14" t="s">
        <v>185</v>
      </c>
      <c r="D190" s="15" t="s">
        <v>185</v>
      </c>
      <c r="E190" s="15" t="s">
        <v>185</v>
      </c>
      <c r="F190" s="15" t="s">
        <v>185</v>
      </c>
      <c r="G190" s="15" t="s">
        <v>185</v>
      </c>
      <c r="H190" s="15" t="s">
        <v>185</v>
      </c>
      <c r="I190" s="15"/>
      <c r="J190" s="15" t="s">
        <v>185</v>
      </c>
      <c r="K190" s="15" t="s">
        <v>185</v>
      </c>
      <c r="L190" s="15"/>
      <c r="M190" s="15" t="s">
        <v>185</v>
      </c>
      <c r="N190" s="15"/>
      <c r="O190" s="15" t="s">
        <v>185</v>
      </c>
      <c r="P190" s="15"/>
      <c r="Q190" s="15" t="s">
        <v>185</v>
      </c>
      <c r="R190" s="15"/>
      <c r="S190" s="15" t="s">
        <v>185</v>
      </c>
      <c r="T190" s="16" t="s">
        <v>185</v>
      </c>
      <c r="U190" s="1"/>
      <c r="V190" s="1"/>
    </row>
    <row r="191" spans="1:22" s="7" customFormat="1" ht="15" customHeight="1" x14ac:dyDescent="0.25">
      <c r="A191" s="13"/>
      <c r="B191" s="13"/>
      <c r="C191" s="10" t="s">
        <v>186</v>
      </c>
      <c r="D191" s="11" t="s">
        <v>186</v>
      </c>
      <c r="E191" s="11" t="s">
        <v>186</v>
      </c>
      <c r="F191" s="11" t="s">
        <v>186</v>
      </c>
      <c r="G191" s="11" t="s">
        <v>186</v>
      </c>
      <c r="H191" s="11" t="s">
        <v>186</v>
      </c>
      <c r="I191" s="11"/>
      <c r="J191" s="11" t="s">
        <v>186</v>
      </c>
      <c r="K191" s="11" t="s">
        <v>186</v>
      </c>
      <c r="L191" s="11"/>
      <c r="M191" s="11" t="s">
        <v>186</v>
      </c>
      <c r="N191" s="11"/>
      <c r="O191" s="11" t="s">
        <v>186</v>
      </c>
      <c r="P191" s="11"/>
      <c r="Q191" s="11" t="s">
        <v>186</v>
      </c>
      <c r="R191" s="11"/>
      <c r="S191" s="11" t="s">
        <v>186</v>
      </c>
      <c r="T191" s="12" t="s">
        <v>186</v>
      </c>
      <c r="U191" s="1"/>
      <c r="V191" s="1"/>
    </row>
    <row r="192" spans="1:22" s="7" customFormat="1" ht="15" customHeight="1" x14ac:dyDescent="0.25">
      <c r="A192" s="9" t="s">
        <v>187</v>
      </c>
      <c r="B192" s="9"/>
      <c r="C192" s="10" t="s">
        <v>38</v>
      </c>
      <c r="D192" s="11" t="s">
        <v>38</v>
      </c>
      <c r="E192" s="11" t="s">
        <v>38</v>
      </c>
      <c r="F192" s="11" t="s">
        <v>38</v>
      </c>
      <c r="G192" s="11" t="s">
        <v>38</v>
      </c>
      <c r="H192" s="11" t="s">
        <v>38</v>
      </c>
      <c r="I192" s="11"/>
      <c r="J192" s="11" t="s">
        <v>38</v>
      </c>
      <c r="K192" s="11" t="s">
        <v>38</v>
      </c>
      <c r="L192" s="11"/>
      <c r="M192" s="11" t="s">
        <v>38</v>
      </c>
      <c r="N192" s="11"/>
      <c r="O192" s="11" t="s">
        <v>38</v>
      </c>
      <c r="P192" s="11"/>
      <c r="Q192" s="11" t="s">
        <v>38</v>
      </c>
      <c r="R192" s="11"/>
      <c r="S192" s="11" t="s">
        <v>38</v>
      </c>
      <c r="T192" s="12" t="s">
        <v>38</v>
      </c>
      <c r="U192" s="1"/>
      <c r="V192" s="1"/>
    </row>
    <row r="194" spans="1:22" s="7" customFormat="1" ht="15" customHeight="1" x14ac:dyDescent="0.25">
      <c r="A194" s="4" t="s">
        <v>0</v>
      </c>
      <c r="B194" s="2" t="s">
        <v>18</v>
      </c>
      <c r="C194" s="2" t="s">
        <v>2</v>
      </c>
      <c r="D194" s="2" t="s">
        <v>1</v>
      </c>
      <c r="E194" s="2" t="s">
        <v>3</v>
      </c>
      <c r="F194" s="2" t="s">
        <v>4</v>
      </c>
      <c r="G194" s="2" t="s">
        <v>19</v>
      </c>
      <c r="H194" s="2" t="s">
        <v>26</v>
      </c>
      <c r="I194" s="2"/>
      <c r="J194" s="2" t="s">
        <v>5</v>
      </c>
      <c r="K194" s="2" t="s">
        <v>6</v>
      </c>
      <c r="L194" s="2"/>
      <c r="M194" s="2" t="s">
        <v>7</v>
      </c>
      <c r="N194" s="2"/>
      <c r="O194" s="2" t="s">
        <v>8</v>
      </c>
      <c r="P194" s="2"/>
      <c r="Q194" s="2" t="s">
        <v>9</v>
      </c>
      <c r="R194" s="2"/>
      <c r="S194" s="2" t="s">
        <v>10</v>
      </c>
      <c r="T194" s="2" t="s">
        <v>11</v>
      </c>
      <c r="U194" s="1"/>
      <c r="V194" s="1"/>
    </row>
    <row r="195" spans="1:22" s="7" customFormat="1" ht="15" customHeight="1" x14ac:dyDescent="0.25">
      <c r="A195" s="3">
        <v>1</v>
      </c>
      <c r="B195" s="3">
        <v>70512</v>
      </c>
      <c r="C195" s="5" t="s">
        <v>188</v>
      </c>
      <c r="D195" s="3">
        <v>4</v>
      </c>
      <c r="E195" s="5" t="s">
        <v>67</v>
      </c>
      <c r="F195" s="5" t="s">
        <v>77</v>
      </c>
      <c r="G195" s="3">
        <v>60</v>
      </c>
      <c r="H195" s="3">
        <v>34</v>
      </c>
      <c r="I195" s="3"/>
      <c r="J195" s="3">
        <v>2.2999999999999998</v>
      </c>
      <c r="K195" s="3">
        <v>4.0999999999999996</v>
      </c>
      <c r="L195" s="3"/>
      <c r="M195" s="3" t="s">
        <v>189</v>
      </c>
      <c r="N195" s="3"/>
      <c r="O195" s="3" t="s">
        <v>190</v>
      </c>
      <c r="P195" s="3"/>
      <c r="Q195" s="3">
        <v>160.5</v>
      </c>
      <c r="R195" s="3"/>
      <c r="S195" s="3">
        <v>32</v>
      </c>
      <c r="T195" s="3">
        <v>25</v>
      </c>
      <c r="U195" s="8">
        <v>3.5</v>
      </c>
      <c r="V195" s="8">
        <v>3</v>
      </c>
    </row>
    <row r="196" spans="1:22" s="7" customFormat="1" ht="15" customHeight="1" x14ac:dyDescent="0.25">
      <c r="A196" s="3">
        <v>2</v>
      </c>
      <c r="B196" s="3" t="s">
        <v>191</v>
      </c>
      <c r="C196" s="5" t="s">
        <v>192</v>
      </c>
      <c r="D196" s="3">
        <v>1</v>
      </c>
      <c r="E196" s="5" t="s">
        <v>54</v>
      </c>
      <c r="F196" s="5" t="s">
        <v>52</v>
      </c>
      <c r="G196" s="3">
        <v>57.5</v>
      </c>
      <c r="H196" s="3">
        <v>34.5</v>
      </c>
      <c r="I196" s="3"/>
      <c r="J196" s="3">
        <v>2.8</v>
      </c>
      <c r="K196" s="3">
        <v>3.5</v>
      </c>
      <c r="L196" s="3"/>
      <c r="M196" s="3" t="s">
        <v>33</v>
      </c>
      <c r="N196" s="3"/>
      <c r="O196" s="3" t="s">
        <v>15</v>
      </c>
      <c r="P196" s="3"/>
      <c r="Q196" s="3">
        <v>108.5</v>
      </c>
      <c r="R196" s="3"/>
      <c r="S196" s="3">
        <v>29</v>
      </c>
      <c r="T196" s="3">
        <v>70</v>
      </c>
      <c r="U196" s="8">
        <v>7</v>
      </c>
      <c r="V196" s="8">
        <v>10</v>
      </c>
    </row>
    <row r="197" spans="1:22" s="7" customFormat="1" ht="15" customHeight="1" x14ac:dyDescent="0.25">
      <c r="A197" s="3">
        <v>3</v>
      </c>
      <c r="B197" s="3">
        <v>52414</v>
      </c>
      <c r="C197" s="5" t="s">
        <v>193</v>
      </c>
      <c r="D197" s="3">
        <v>11</v>
      </c>
      <c r="E197" s="5" t="s">
        <v>56</v>
      </c>
      <c r="F197" s="5" t="s">
        <v>130</v>
      </c>
      <c r="G197" s="3">
        <v>57</v>
      </c>
      <c r="H197" s="3">
        <v>31</v>
      </c>
      <c r="I197" s="3"/>
      <c r="J197" s="3">
        <v>4.4000000000000004</v>
      </c>
      <c r="K197" s="3">
        <v>2.7</v>
      </c>
      <c r="L197" s="3"/>
      <c r="M197" s="3" t="s">
        <v>12</v>
      </c>
      <c r="N197" s="3"/>
      <c r="O197" s="3" t="s">
        <v>39</v>
      </c>
      <c r="P197" s="3"/>
      <c r="Q197" s="3">
        <v>111</v>
      </c>
      <c r="R197" s="3"/>
      <c r="S197" s="3">
        <v>33</v>
      </c>
      <c r="T197" s="3">
        <v>25</v>
      </c>
      <c r="U197" s="8">
        <v>5</v>
      </c>
      <c r="V197" s="8">
        <v>5</v>
      </c>
    </row>
    <row r="198" spans="1:22" s="7" customFormat="1" ht="15" customHeight="1" x14ac:dyDescent="0.25">
      <c r="A198" s="3">
        <v>4</v>
      </c>
      <c r="B198" s="3">
        <v>46643</v>
      </c>
      <c r="C198" s="5" t="s">
        <v>194</v>
      </c>
      <c r="D198" s="3">
        <v>3</v>
      </c>
      <c r="E198" s="5" t="s">
        <v>64</v>
      </c>
      <c r="F198" s="5" t="s">
        <v>62</v>
      </c>
      <c r="G198" s="3">
        <v>56</v>
      </c>
      <c r="H198" s="3">
        <v>31.5</v>
      </c>
      <c r="I198" s="3"/>
      <c r="J198" s="3">
        <v>4.3</v>
      </c>
      <c r="K198" s="3">
        <v>3.9</v>
      </c>
      <c r="L198" s="3"/>
      <c r="M198" s="3" t="s">
        <v>195</v>
      </c>
      <c r="N198" s="3"/>
      <c r="O198" s="3" t="s">
        <v>196</v>
      </c>
      <c r="P198" s="3"/>
      <c r="Q198" s="3">
        <v>130.5</v>
      </c>
      <c r="R198" s="3"/>
      <c r="S198" s="3">
        <v>31.5</v>
      </c>
      <c r="T198" s="3">
        <v>42</v>
      </c>
      <c r="U198" s="8">
        <v>5</v>
      </c>
      <c r="V198" s="8">
        <v>6.5</v>
      </c>
    </row>
    <row r="199" spans="1:22" s="7" customFormat="1" ht="15" customHeight="1" x14ac:dyDescent="0.25">
      <c r="A199" s="3">
        <v>5</v>
      </c>
      <c r="B199" s="3" t="s">
        <v>197</v>
      </c>
      <c r="C199" s="5" t="s">
        <v>198</v>
      </c>
      <c r="D199" s="3">
        <v>6</v>
      </c>
      <c r="E199" s="5" t="s">
        <v>79</v>
      </c>
      <c r="F199" s="5" t="s">
        <v>199</v>
      </c>
      <c r="G199" s="3">
        <v>56</v>
      </c>
      <c r="H199" s="3">
        <v>38.5</v>
      </c>
      <c r="I199" s="3"/>
      <c r="J199" s="3">
        <v>1.9</v>
      </c>
      <c r="K199" s="3">
        <v>2</v>
      </c>
      <c r="L199" s="3"/>
      <c r="M199" s="3" t="s">
        <v>12</v>
      </c>
      <c r="N199" s="3"/>
      <c r="O199" s="3" t="s">
        <v>14</v>
      </c>
      <c r="P199" s="3"/>
      <c r="Q199" s="3">
        <v>93.5</v>
      </c>
      <c r="R199" s="3"/>
      <c r="S199" s="3">
        <v>32</v>
      </c>
      <c r="T199" s="3">
        <v>80</v>
      </c>
      <c r="U199" s="8">
        <v>14</v>
      </c>
      <c r="V199" s="8">
        <v>16</v>
      </c>
    </row>
    <row r="200" spans="1:22" s="7" customFormat="1" ht="15" customHeight="1" x14ac:dyDescent="0.25">
      <c r="A200" s="3">
        <v>6</v>
      </c>
      <c r="B200" s="3" t="s">
        <v>200</v>
      </c>
      <c r="C200" s="5" t="s">
        <v>201</v>
      </c>
      <c r="D200" s="3">
        <v>10</v>
      </c>
      <c r="E200" s="5" t="s">
        <v>45</v>
      </c>
      <c r="F200" s="5" t="s">
        <v>147</v>
      </c>
      <c r="G200" s="3">
        <v>55</v>
      </c>
      <c r="H200" s="3">
        <v>33</v>
      </c>
      <c r="I200" s="3"/>
      <c r="J200" s="3">
        <v>3.9</v>
      </c>
      <c r="K200" s="3">
        <v>2.2999999999999998</v>
      </c>
      <c r="L200" s="3"/>
      <c r="M200" s="3" t="s">
        <v>13</v>
      </c>
      <c r="N200" s="3"/>
      <c r="O200" s="3" t="s">
        <v>202</v>
      </c>
      <c r="P200" s="3"/>
      <c r="Q200" s="3">
        <v>119.5</v>
      </c>
      <c r="R200" s="3"/>
      <c r="S200" s="3">
        <v>32.5</v>
      </c>
      <c r="T200" s="3">
        <v>25</v>
      </c>
      <c r="U200" s="8">
        <v>3.5</v>
      </c>
      <c r="V200" s="8">
        <v>3</v>
      </c>
    </row>
    <row r="201" spans="1:22" s="7" customFormat="1" ht="15" customHeight="1" x14ac:dyDescent="0.25">
      <c r="A201" s="3">
        <v>7</v>
      </c>
      <c r="B201" s="3" t="s">
        <v>203</v>
      </c>
      <c r="C201" s="5" t="s">
        <v>204</v>
      </c>
      <c r="D201" s="3">
        <v>5</v>
      </c>
      <c r="E201" s="5" t="s">
        <v>108</v>
      </c>
      <c r="F201" s="5" t="s">
        <v>130</v>
      </c>
      <c r="G201" s="3">
        <v>54.5</v>
      </c>
      <c r="H201" s="3">
        <v>37.5</v>
      </c>
      <c r="I201" s="3"/>
      <c r="J201" s="3">
        <v>1.8</v>
      </c>
      <c r="K201" s="3">
        <v>2.7</v>
      </c>
      <c r="L201" s="3"/>
      <c r="M201" s="3" t="s">
        <v>20</v>
      </c>
      <c r="N201" s="3"/>
      <c r="O201" s="3" t="s">
        <v>205</v>
      </c>
      <c r="P201" s="3"/>
      <c r="Q201" s="3">
        <v>85.5</v>
      </c>
      <c r="R201" s="3"/>
      <c r="S201" s="3">
        <v>30.5</v>
      </c>
      <c r="T201" s="3">
        <v>84</v>
      </c>
      <c r="U201" s="8">
        <v>14</v>
      </c>
      <c r="V201" s="8">
        <v>14</v>
      </c>
    </row>
    <row r="202" spans="1:22" s="7" customFormat="1" ht="15" customHeight="1" x14ac:dyDescent="0.25">
      <c r="A202" s="3">
        <v>8</v>
      </c>
      <c r="B202" s="3">
        <v>37326</v>
      </c>
      <c r="C202" s="5" t="s">
        <v>206</v>
      </c>
      <c r="D202" s="3">
        <v>7</v>
      </c>
      <c r="E202" s="5" t="s">
        <v>75</v>
      </c>
      <c r="F202" s="5" t="s">
        <v>52</v>
      </c>
      <c r="G202" s="3">
        <v>54.5</v>
      </c>
      <c r="H202" s="3">
        <v>32.5</v>
      </c>
      <c r="I202" s="3"/>
      <c r="J202" s="3">
        <v>1.4</v>
      </c>
      <c r="K202" s="3">
        <v>3.5</v>
      </c>
      <c r="L202" s="3"/>
      <c r="M202" s="3" t="s">
        <v>14</v>
      </c>
      <c r="N202" s="3"/>
      <c r="O202" s="3" t="s">
        <v>13</v>
      </c>
      <c r="P202" s="3"/>
      <c r="Q202" s="3">
        <v>121.5</v>
      </c>
      <c r="R202" s="3"/>
      <c r="S202" s="3">
        <v>30.5</v>
      </c>
      <c r="T202" s="3">
        <v>21</v>
      </c>
      <c r="U202" s="8">
        <v>6.5</v>
      </c>
      <c r="V202" s="8">
        <v>6.5</v>
      </c>
    </row>
    <row r="203" spans="1:22" s="7" customFormat="1" ht="15" customHeight="1" x14ac:dyDescent="0.25">
      <c r="A203" s="3">
        <v>9</v>
      </c>
      <c r="B203" s="3" t="s">
        <v>207</v>
      </c>
      <c r="C203" s="5" t="s">
        <v>208</v>
      </c>
      <c r="D203" s="3">
        <v>9</v>
      </c>
      <c r="E203" s="5" t="s">
        <v>99</v>
      </c>
      <c r="F203" s="5" t="s">
        <v>100</v>
      </c>
      <c r="G203" s="3">
        <v>54</v>
      </c>
      <c r="H203" s="3">
        <v>24.5</v>
      </c>
      <c r="I203" s="3"/>
      <c r="J203" s="3">
        <v>1.9</v>
      </c>
      <c r="K203" s="3">
        <v>2.2000000000000002</v>
      </c>
      <c r="L203" s="3"/>
      <c r="M203" s="3" t="s">
        <v>209</v>
      </c>
      <c r="N203" s="3"/>
      <c r="O203" s="3" t="s">
        <v>34</v>
      </c>
      <c r="P203" s="3"/>
      <c r="Q203" s="3">
        <v>83.5</v>
      </c>
      <c r="R203" s="3"/>
      <c r="S203" s="3">
        <v>26</v>
      </c>
      <c r="T203" s="3">
        <v>21</v>
      </c>
      <c r="U203" s="8">
        <v>33</v>
      </c>
      <c r="V203" s="8">
        <v>36</v>
      </c>
    </row>
    <row r="204" spans="1:22" s="7" customFormat="1" ht="15" customHeight="1" x14ac:dyDescent="0.25">
      <c r="A204" s="3">
        <v>10</v>
      </c>
      <c r="B204" s="3" t="s">
        <v>210</v>
      </c>
      <c r="C204" s="5" t="s">
        <v>211</v>
      </c>
      <c r="D204" s="3">
        <v>12</v>
      </c>
      <c r="E204" s="5" t="s">
        <v>138</v>
      </c>
      <c r="F204" s="5" t="s">
        <v>212</v>
      </c>
      <c r="G204" s="3">
        <v>52</v>
      </c>
      <c r="H204" s="3">
        <v>26</v>
      </c>
      <c r="I204" s="3"/>
      <c r="J204" s="3">
        <v>1.9</v>
      </c>
      <c r="K204" s="3">
        <v>2.1</v>
      </c>
      <c r="L204" s="3"/>
      <c r="M204" s="3" t="s">
        <v>12</v>
      </c>
      <c r="N204" s="3"/>
      <c r="O204" s="3" t="s">
        <v>213</v>
      </c>
      <c r="P204" s="3"/>
      <c r="Q204" s="3">
        <v>79.5</v>
      </c>
      <c r="R204" s="3"/>
      <c r="S204" s="3">
        <v>23</v>
      </c>
      <c r="T204" s="3">
        <v>42</v>
      </c>
      <c r="U204" s="8">
        <v>16</v>
      </c>
      <c r="V204" s="8">
        <v>20</v>
      </c>
    </row>
    <row r="205" spans="1:22" s="7" customFormat="1" ht="15" customHeight="1" x14ac:dyDescent="0.25">
      <c r="A205" s="3">
        <v>11</v>
      </c>
      <c r="B205" s="3" t="s">
        <v>214</v>
      </c>
      <c r="C205" s="5" t="s">
        <v>215</v>
      </c>
      <c r="D205" s="3">
        <v>2</v>
      </c>
      <c r="E205" s="5" t="s">
        <v>58</v>
      </c>
      <c r="F205" s="5" t="s">
        <v>62</v>
      </c>
      <c r="G205" s="3">
        <v>52</v>
      </c>
      <c r="H205" s="3">
        <v>27.5</v>
      </c>
      <c r="I205" s="3"/>
      <c r="J205" s="3">
        <v>1.9</v>
      </c>
      <c r="K205" s="3">
        <v>3.9</v>
      </c>
      <c r="L205" s="3"/>
      <c r="M205" s="3" t="s">
        <v>12</v>
      </c>
      <c r="N205" s="3"/>
      <c r="O205" s="3" t="s">
        <v>12</v>
      </c>
      <c r="P205" s="3"/>
      <c r="Q205" s="3">
        <v>78</v>
      </c>
      <c r="R205" s="3"/>
      <c r="S205" s="3">
        <v>20</v>
      </c>
      <c r="T205" s="3">
        <v>66</v>
      </c>
      <c r="U205" s="8">
        <v>33</v>
      </c>
      <c r="V205" s="8">
        <v>36</v>
      </c>
    </row>
    <row r="206" spans="1:22" s="7" customFormat="1" ht="15" customHeight="1" x14ac:dyDescent="0.25">
      <c r="A206" s="3">
        <v>12</v>
      </c>
      <c r="B206" s="3" t="s">
        <v>216</v>
      </c>
      <c r="C206" s="5" t="s">
        <v>217</v>
      </c>
      <c r="D206" s="3">
        <v>8</v>
      </c>
      <c r="E206" s="5" t="s">
        <v>51</v>
      </c>
      <c r="F206" s="5" t="s">
        <v>100</v>
      </c>
      <c r="G206" s="3">
        <v>52</v>
      </c>
      <c r="H206" s="3">
        <v>28</v>
      </c>
      <c r="I206" s="3"/>
      <c r="J206" s="3">
        <v>4.2</v>
      </c>
      <c r="K206" s="3">
        <v>2.2000000000000002</v>
      </c>
      <c r="L206" s="3"/>
      <c r="M206" s="3" t="s">
        <v>12</v>
      </c>
      <c r="N206" s="3"/>
      <c r="O206" s="3" t="s">
        <v>218</v>
      </c>
      <c r="P206" s="3"/>
      <c r="Q206" s="3">
        <v>74.5</v>
      </c>
      <c r="R206" s="3"/>
      <c r="S206" s="3">
        <v>27</v>
      </c>
      <c r="T206" s="3">
        <v>42</v>
      </c>
      <c r="U206" s="8">
        <v>14</v>
      </c>
      <c r="V206" s="8">
        <v>14</v>
      </c>
    </row>
  </sheetData>
  <mergeCells count="40">
    <mergeCell ref="A57:B57"/>
    <mergeCell ref="C57:T57"/>
    <mergeCell ref="A1:B2"/>
    <mergeCell ref="C1:T1"/>
    <mergeCell ref="C2:T2"/>
    <mergeCell ref="A3:B3"/>
    <mergeCell ref="C3:T3"/>
    <mergeCell ref="A28:B29"/>
    <mergeCell ref="C28:T28"/>
    <mergeCell ref="C29:T29"/>
    <mergeCell ref="A30:B30"/>
    <mergeCell ref="C30:T30"/>
    <mergeCell ref="A55:B56"/>
    <mergeCell ref="C55:T55"/>
    <mergeCell ref="C56:T56"/>
    <mergeCell ref="A138:B138"/>
    <mergeCell ref="C138:T138"/>
    <mergeCell ref="A82:B83"/>
    <mergeCell ref="C82:T82"/>
    <mergeCell ref="C83:T83"/>
    <mergeCell ref="A84:B84"/>
    <mergeCell ref="C84:T84"/>
    <mergeCell ref="A109:B110"/>
    <mergeCell ref="C109:T109"/>
    <mergeCell ref="C110:T110"/>
    <mergeCell ref="A111:B111"/>
    <mergeCell ref="C111:T111"/>
    <mergeCell ref="A136:B137"/>
    <mergeCell ref="C136:T136"/>
    <mergeCell ref="C137:T137"/>
    <mergeCell ref="A192:B192"/>
    <mergeCell ref="C192:T192"/>
    <mergeCell ref="A163:B164"/>
    <mergeCell ref="C163:T163"/>
    <mergeCell ref="C164:T164"/>
    <mergeCell ref="A165:B165"/>
    <mergeCell ref="C165:T165"/>
    <mergeCell ref="A190:B191"/>
    <mergeCell ref="C190:T190"/>
    <mergeCell ref="C191:T191"/>
  </mergeCells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D335-833C-4208-99DF-5DCD5DC7C0FB}">
  <sheetPr codeName="Sheet2"/>
  <dimension ref="A1:AL145"/>
  <sheetViews>
    <sheetView workbookViewId="0">
      <selection activeCell="M6" sqref="M6"/>
    </sheetView>
  </sheetViews>
  <sheetFormatPr defaultRowHeight="15" customHeight="1" x14ac:dyDescent="0.25"/>
  <cols>
    <col min="1" max="1" width="4.7109375" style="1" customWidth="1"/>
    <col min="2" max="2" width="7.42578125" style="1" customWidth="1"/>
    <col min="3" max="3" width="25.42578125" style="1" customWidth="1"/>
    <col min="4" max="4" width="4.7109375" style="1" customWidth="1"/>
    <col min="5" max="5" width="23" style="1" customWidth="1"/>
    <col min="6" max="6" width="23.42578125" style="1" customWidth="1"/>
    <col min="7" max="7" width="6.140625" style="1" customWidth="1"/>
    <col min="8" max="8" width="6.28515625" style="1" customWidth="1"/>
    <col min="9" max="9" width="6.140625" style="1" customWidth="1"/>
    <col min="10" max="10" width="6.85546875" style="1" customWidth="1"/>
    <col min="11" max="11" width="12.28515625" style="1" customWidth="1"/>
    <col min="12" max="12" width="11" style="1" customWidth="1"/>
    <col min="13" max="13" width="7.42578125" style="1" customWidth="1"/>
    <col min="14" max="14" width="6.140625" style="1" customWidth="1"/>
    <col min="15" max="15" width="6.28515625" style="1" customWidth="1"/>
    <col min="16" max="17" width="9.140625" style="1"/>
    <col min="18" max="38" width="9.140625" style="7"/>
  </cols>
  <sheetData>
    <row r="1" spans="1:17" ht="15" customHeight="1" x14ac:dyDescent="0.25">
      <c r="A1" s="13">
        <v>1</v>
      </c>
      <c r="B1" s="13"/>
      <c r="C1" s="14" t="s">
        <v>41</v>
      </c>
      <c r="D1" s="15" t="s">
        <v>41</v>
      </c>
      <c r="E1" s="15" t="s">
        <v>41</v>
      </c>
      <c r="F1" s="15" t="s">
        <v>41</v>
      </c>
      <c r="G1" s="15" t="s">
        <v>41</v>
      </c>
      <c r="H1" s="15" t="s">
        <v>41</v>
      </c>
      <c r="I1" s="15" t="s">
        <v>41</v>
      </c>
      <c r="J1" s="15" t="s">
        <v>41</v>
      </c>
      <c r="K1" s="15" t="s">
        <v>41</v>
      </c>
      <c r="L1" s="15" t="s">
        <v>41</v>
      </c>
      <c r="M1" s="15" t="s">
        <v>41</v>
      </c>
      <c r="N1" s="15" t="s">
        <v>41</v>
      </c>
      <c r="O1" s="16" t="s">
        <v>41</v>
      </c>
    </row>
    <row r="2" spans="1:17" ht="15" customHeight="1" x14ac:dyDescent="0.25">
      <c r="A2" s="13"/>
      <c r="B2" s="13"/>
      <c r="C2" s="10" t="s">
        <v>36</v>
      </c>
      <c r="D2" s="11" t="s">
        <v>36</v>
      </c>
      <c r="E2" s="11" t="s">
        <v>36</v>
      </c>
      <c r="F2" s="11" t="s">
        <v>36</v>
      </c>
      <c r="G2" s="11" t="s">
        <v>36</v>
      </c>
      <c r="H2" s="11" t="s">
        <v>36</v>
      </c>
      <c r="I2" s="11" t="s">
        <v>36</v>
      </c>
      <c r="J2" s="11" t="s">
        <v>36</v>
      </c>
      <c r="K2" s="11" t="s">
        <v>36</v>
      </c>
      <c r="L2" s="11" t="s">
        <v>36</v>
      </c>
      <c r="M2" s="11" t="s">
        <v>36</v>
      </c>
      <c r="N2" s="11" t="s">
        <v>36</v>
      </c>
      <c r="O2" s="12" t="s">
        <v>36</v>
      </c>
    </row>
    <row r="3" spans="1:17" ht="15" customHeight="1" x14ac:dyDescent="0.25">
      <c r="A3" s="9" t="s">
        <v>42</v>
      </c>
      <c r="B3" s="9"/>
      <c r="C3" s="10" t="s">
        <v>43</v>
      </c>
      <c r="D3" s="11" t="s">
        <v>43</v>
      </c>
      <c r="E3" s="11" t="s">
        <v>43</v>
      </c>
      <c r="F3" s="11" t="s">
        <v>43</v>
      </c>
      <c r="G3" s="11" t="s">
        <v>43</v>
      </c>
      <c r="H3" s="11" t="s">
        <v>43</v>
      </c>
      <c r="I3" s="11" t="s">
        <v>43</v>
      </c>
      <c r="J3" s="11" t="s">
        <v>43</v>
      </c>
      <c r="K3" s="11" t="s">
        <v>43</v>
      </c>
      <c r="L3" s="11" t="s">
        <v>43</v>
      </c>
      <c r="M3" s="11" t="s">
        <v>43</v>
      </c>
      <c r="N3" s="11" t="s">
        <v>43</v>
      </c>
      <c r="O3" s="12" t="s">
        <v>43</v>
      </c>
    </row>
    <row r="5" spans="1:17" ht="15" customHeight="1" x14ac:dyDescent="0.25">
      <c r="A5" s="4" t="s">
        <v>0</v>
      </c>
      <c r="B5" s="2" t="s">
        <v>18</v>
      </c>
      <c r="C5" s="2" t="s">
        <v>2</v>
      </c>
      <c r="D5" s="2" t="s">
        <v>1</v>
      </c>
      <c r="E5" s="2" t="s">
        <v>3</v>
      </c>
      <c r="F5" s="2" t="s">
        <v>4</v>
      </c>
      <c r="G5" s="2" t="s">
        <v>19</v>
      </c>
      <c r="H5" s="2" t="s">
        <v>26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</row>
    <row r="6" spans="1:17" ht="15" customHeight="1" x14ac:dyDescent="0.25">
      <c r="A6" s="3">
        <v>1</v>
      </c>
      <c r="B6" s="3" t="s">
        <v>29</v>
      </c>
      <c r="C6" s="5" t="s">
        <v>44</v>
      </c>
      <c r="D6" s="3">
        <v>10</v>
      </c>
      <c r="E6" s="5" t="s">
        <v>45</v>
      </c>
      <c r="F6" s="5" t="s">
        <v>46</v>
      </c>
      <c r="G6" s="3">
        <v>60</v>
      </c>
      <c r="H6" s="3">
        <v>14</v>
      </c>
      <c r="I6" s="3">
        <v>3.9</v>
      </c>
      <c r="J6" s="3">
        <v>3.9</v>
      </c>
      <c r="K6" s="3" t="s">
        <v>12</v>
      </c>
      <c r="L6" s="3" t="s">
        <v>12</v>
      </c>
      <c r="M6" s="3">
        <v>54</v>
      </c>
      <c r="N6" s="3">
        <v>15.5</v>
      </c>
      <c r="O6" s="3">
        <v>0</v>
      </c>
      <c r="P6" s="8">
        <v>3.3</v>
      </c>
      <c r="Q6" s="8">
        <v>1.6</v>
      </c>
    </row>
    <row r="7" spans="1:17" ht="15" customHeight="1" x14ac:dyDescent="0.25">
      <c r="A7" s="3">
        <v>2</v>
      </c>
      <c r="B7" s="3" t="s">
        <v>29</v>
      </c>
      <c r="C7" s="5" t="s">
        <v>47</v>
      </c>
      <c r="D7" s="3">
        <v>8</v>
      </c>
      <c r="E7" s="5" t="s">
        <v>48</v>
      </c>
      <c r="F7" s="5" t="s">
        <v>49</v>
      </c>
      <c r="G7" s="3">
        <v>60</v>
      </c>
      <c r="H7" s="3">
        <v>14</v>
      </c>
      <c r="I7" s="3">
        <v>2</v>
      </c>
      <c r="J7" s="3">
        <v>3.6</v>
      </c>
      <c r="K7" s="3" t="s">
        <v>12</v>
      </c>
      <c r="L7" s="3" t="s">
        <v>12</v>
      </c>
      <c r="M7" s="3">
        <v>47.5</v>
      </c>
      <c r="N7" s="3">
        <v>13.5</v>
      </c>
      <c r="O7" s="3">
        <v>0</v>
      </c>
      <c r="P7" s="8">
        <v>10</v>
      </c>
      <c r="Q7" s="8">
        <v>10</v>
      </c>
    </row>
    <row r="8" spans="1:17" ht="15" customHeight="1" x14ac:dyDescent="0.25">
      <c r="A8" s="3">
        <v>3</v>
      </c>
      <c r="B8" s="3" t="s">
        <v>29</v>
      </c>
      <c r="C8" s="5" t="s">
        <v>50</v>
      </c>
      <c r="D8" s="3">
        <v>9</v>
      </c>
      <c r="E8" s="5" t="s">
        <v>51</v>
      </c>
      <c r="F8" s="5" t="s">
        <v>52</v>
      </c>
      <c r="G8" s="3">
        <v>60</v>
      </c>
      <c r="H8" s="3">
        <v>14</v>
      </c>
      <c r="I8" s="3">
        <v>4.2</v>
      </c>
      <c r="J8" s="3">
        <v>3.5</v>
      </c>
      <c r="K8" s="3" t="s">
        <v>12</v>
      </c>
      <c r="L8" s="3" t="s">
        <v>12</v>
      </c>
      <c r="M8" s="3">
        <v>43.5</v>
      </c>
      <c r="N8" s="3">
        <v>15.5</v>
      </c>
      <c r="O8" s="3">
        <v>0</v>
      </c>
      <c r="P8" s="8">
        <v>3.3</v>
      </c>
      <c r="Q8" s="8">
        <v>2.2000000000000002</v>
      </c>
    </row>
    <row r="9" spans="1:17" ht="15" customHeight="1" x14ac:dyDescent="0.25">
      <c r="A9" s="3">
        <v>4</v>
      </c>
      <c r="B9" s="3">
        <v>5</v>
      </c>
      <c r="C9" s="5" t="s">
        <v>53</v>
      </c>
      <c r="D9" s="3">
        <v>7</v>
      </c>
      <c r="E9" s="5" t="s">
        <v>54</v>
      </c>
      <c r="F9" s="5" t="s">
        <v>52</v>
      </c>
      <c r="G9" s="3">
        <v>60</v>
      </c>
      <c r="H9" s="3">
        <v>13.5</v>
      </c>
      <c r="I9" s="3">
        <v>2.8</v>
      </c>
      <c r="J9" s="3">
        <v>3.5</v>
      </c>
      <c r="K9" s="3" t="s">
        <v>14</v>
      </c>
      <c r="L9" s="3" t="s">
        <v>12</v>
      </c>
      <c r="M9" s="3">
        <v>99.5</v>
      </c>
      <c r="N9" s="3">
        <v>11</v>
      </c>
      <c r="O9" s="3">
        <v>49</v>
      </c>
      <c r="P9" s="8">
        <v>4.5</v>
      </c>
      <c r="Q9" s="8">
        <v>3</v>
      </c>
    </row>
    <row r="10" spans="1:17" ht="15" customHeight="1" x14ac:dyDescent="0.25">
      <c r="A10" s="3">
        <v>5</v>
      </c>
      <c r="B10" s="3" t="s">
        <v>29</v>
      </c>
      <c r="C10" s="5" t="s">
        <v>55</v>
      </c>
      <c r="D10" s="3">
        <v>4</v>
      </c>
      <c r="E10" s="5" t="s">
        <v>56</v>
      </c>
      <c r="F10" s="5" t="s">
        <v>49</v>
      </c>
      <c r="G10" s="3">
        <v>60</v>
      </c>
      <c r="H10" s="3">
        <v>14</v>
      </c>
      <c r="I10" s="3">
        <v>4.4000000000000004</v>
      </c>
      <c r="J10" s="3">
        <v>3.6</v>
      </c>
      <c r="K10" s="3" t="s">
        <v>12</v>
      </c>
      <c r="L10" s="3" t="s">
        <v>12</v>
      </c>
      <c r="M10" s="3">
        <v>76.5</v>
      </c>
      <c r="N10" s="3">
        <v>16.5</v>
      </c>
      <c r="O10" s="3">
        <v>0</v>
      </c>
      <c r="P10" s="8">
        <v>3.3</v>
      </c>
      <c r="Q10" s="8">
        <v>4.6500000000000004</v>
      </c>
    </row>
    <row r="11" spans="1:17" ht="15" customHeight="1" x14ac:dyDescent="0.25">
      <c r="A11" s="3">
        <v>6</v>
      </c>
      <c r="B11" s="3">
        <v>333</v>
      </c>
      <c r="C11" s="5" t="s">
        <v>57</v>
      </c>
      <c r="D11" s="3">
        <v>2</v>
      </c>
      <c r="E11" s="5" t="s">
        <v>58</v>
      </c>
      <c r="F11" s="5" t="s">
        <v>59</v>
      </c>
      <c r="G11" s="3">
        <v>60</v>
      </c>
      <c r="H11" s="3">
        <v>19</v>
      </c>
      <c r="I11" s="3">
        <v>1.9</v>
      </c>
      <c r="J11" s="3">
        <v>3.5</v>
      </c>
      <c r="K11" s="3" t="s">
        <v>12</v>
      </c>
      <c r="L11" s="3" t="s">
        <v>12</v>
      </c>
      <c r="M11" s="3">
        <v>158</v>
      </c>
      <c r="N11" s="3">
        <v>15.5</v>
      </c>
      <c r="O11" s="3">
        <v>21</v>
      </c>
      <c r="P11" s="8">
        <v>10</v>
      </c>
      <c r="Q11" s="8">
        <v>6.5</v>
      </c>
    </row>
    <row r="12" spans="1:17" ht="15" customHeight="1" x14ac:dyDescent="0.25">
      <c r="A12" s="3">
        <v>7</v>
      </c>
      <c r="B12" s="3" t="s">
        <v>29</v>
      </c>
      <c r="C12" s="5" t="s">
        <v>60</v>
      </c>
      <c r="D12" s="3">
        <v>3</v>
      </c>
      <c r="E12" s="5" t="s">
        <v>61</v>
      </c>
      <c r="F12" s="5" t="s">
        <v>62</v>
      </c>
      <c r="G12" s="3">
        <v>60</v>
      </c>
      <c r="H12" s="3">
        <v>14</v>
      </c>
      <c r="I12" s="3">
        <v>4.5</v>
      </c>
      <c r="J12" s="3">
        <v>3.9</v>
      </c>
      <c r="K12" s="3" t="s">
        <v>12</v>
      </c>
      <c r="L12" s="3" t="s">
        <v>12</v>
      </c>
      <c r="M12" s="3">
        <v>71.5</v>
      </c>
      <c r="N12" s="3">
        <v>16.5</v>
      </c>
      <c r="O12" s="3">
        <v>0</v>
      </c>
      <c r="P12" s="8">
        <v>3.3</v>
      </c>
      <c r="Q12" s="8">
        <v>3</v>
      </c>
    </row>
    <row r="13" spans="1:17" ht="15" customHeight="1" x14ac:dyDescent="0.25">
      <c r="A13" s="3">
        <v>8</v>
      </c>
      <c r="B13" s="3">
        <v>3</v>
      </c>
      <c r="C13" s="5" t="s">
        <v>63</v>
      </c>
      <c r="D13" s="3">
        <v>5</v>
      </c>
      <c r="E13" s="5" t="s">
        <v>64</v>
      </c>
      <c r="F13" s="5" t="s">
        <v>65</v>
      </c>
      <c r="G13" s="3">
        <v>60</v>
      </c>
      <c r="H13" s="3">
        <v>10</v>
      </c>
      <c r="I13" s="3">
        <v>4.3</v>
      </c>
      <c r="J13" s="3">
        <v>3.9</v>
      </c>
      <c r="K13" s="3" t="s">
        <v>13</v>
      </c>
      <c r="L13" s="3" t="s">
        <v>12</v>
      </c>
      <c r="M13" s="3">
        <v>109</v>
      </c>
      <c r="N13" s="3">
        <v>14.5</v>
      </c>
      <c r="O13" s="3">
        <v>29</v>
      </c>
      <c r="P13" s="8">
        <v>7.5</v>
      </c>
      <c r="Q13" s="8">
        <v>6.5</v>
      </c>
    </row>
    <row r="14" spans="1:17" ht="15" customHeight="1" x14ac:dyDescent="0.25">
      <c r="A14" s="3">
        <v>9</v>
      </c>
      <c r="B14" s="3" t="s">
        <v>29</v>
      </c>
      <c r="C14" s="5" t="s">
        <v>66</v>
      </c>
      <c r="D14" s="3">
        <v>1</v>
      </c>
      <c r="E14" s="5" t="s">
        <v>67</v>
      </c>
      <c r="F14" s="5" t="s">
        <v>30</v>
      </c>
      <c r="G14" s="3">
        <v>60</v>
      </c>
      <c r="H14" s="3">
        <v>14</v>
      </c>
      <c r="I14" s="3">
        <v>2.2999999999999998</v>
      </c>
      <c r="J14" s="3">
        <v>3.3</v>
      </c>
      <c r="K14" s="3" t="s">
        <v>12</v>
      </c>
      <c r="L14" s="3" t="s">
        <v>12</v>
      </c>
      <c r="M14" s="3">
        <v>58</v>
      </c>
      <c r="N14" s="3">
        <v>14</v>
      </c>
      <c r="O14" s="3">
        <v>0</v>
      </c>
      <c r="P14" s="8">
        <v>20</v>
      </c>
      <c r="Q14" s="8">
        <v>16</v>
      </c>
    </row>
    <row r="15" spans="1:17" ht="15" customHeight="1" x14ac:dyDescent="0.25">
      <c r="A15" s="3">
        <v>10</v>
      </c>
      <c r="B15" s="3" t="s">
        <v>68</v>
      </c>
      <c r="C15" s="5" t="s">
        <v>69</v>
      </c>
      <c r="D15" s="3">
        <v>6</v>
      </c>
      <c r="E15" s="5" t="s">
        <v>70</v>
      </c>
      <c r="F15" s="5" t="s">
        <v>49</v>
      </c>
      <c r="G15" s="3">
        <v>60</v>
      </c>
      <c r="H15" s="3">
        <v>14</v>
      </c>
      <c r="I15" s="3">
        <v>4.5999999999999996</v>
      </c>
      <c r="J15" s="3">
        <v>3.6</v>
      </c>
      <c r="K15" s="3" t="s">
        <v>14</v>
      </c>
      <c r="L15" s="3" t="s">
        <v>12</v>
      </c>
      <c r="M15" s="3">
        <v>81.5</v>
      </c>
      <c r="N15" s="3">
        <v>10.5</v>
      </c>
      <c r="O15" s="3">
        <v>66</v>
      </c>
      <c r="P15" s="8"/>
      <c r="Q15" s="8"/>
    </row>
    <row r="19" spans="1:17" ht="15" customHeight="1" x14ac:dyDescent="0.25">
      <c r="A19" s="13">
        <v>2</v>
      </c>
      <c r="B19" s="13"/>
      <c r="C19" s="14" t="s">
        <v>71</v>
      </c>
      <c r="D19" s="15" t="s">
        <v>71</v>
      </c>
      <c r="E19" s="15" t="s">
        <v>71</v>
      </c>
      <c r="F19" s="15" t="s">
        <v>71</v>
      </c>
      <c r="G19" s="15" t="s">
        <v>71</v>
      </c>
      <c r="H19" s="15" t="s">
        <v>71</v>
      </c>
      <c r="I19" s="15" t="s">
        <v>71</v>
      </c>
      <c r="J19" s="15" t="s">
        <v>71</v>
      </c>
      <c r="K19" s="15" t="s">
        <v>71</v>
      </c>
      <c r="L19" s="15" t="s">
        <v>71</v>
      </c>
      <c r="M19" s="15" t="s">
        <v>71</v>
      </c>
      <c r="N19" s="15" t="s">
        <v>71</v>
      </c>
      <c r="O19" s="16" t="s">
        <v>71</v>
      </c>
    </row>
    <row r="20" spans="1:17" ht="15" customHeight="1" x14ac:dyDescent="0.25">
      <c r="A20" s="13"/>
      <c r="B20" s="13"/>
      <c r="C20" s="10" t="s">
        <v>23</v>
      </c>
      <c r="D20" s="11" t="s">
        <v>23</v>
      </c>
      <c r="E20" s="11" t="s">
        <v>23</v>
      </c>
      <c r="F20" s="11" t="s">
        <v>23</v>
      </c>
      <c r="G20" s="11" t="s">
        <v>23</v>
      </c>
      <c r="H20" s="11" t="s">
        <v>23</v>
      </c>
      <c r="I20" s="11" t="s">
        <v>23</v>
      </c>
      <c r="J20" s="11" t="s">
        <v>23</v>
      </c>
      <c r="K20" s="11" t="s">
        <v>23</v>
      </c>
      <c r="L20" s="11" t="s">
        <v>23</v>
      </c>
      <c r="M20" s="11" t="s">
        <v>23</v>
      </c>
      <c r="N20" s="11" t="s">
        <v>23</v>
      </c>
      <c r="O20" s="12" t="s">
        <v>23</v>
      </c>
    </row>
    <row r="21" spans="1:17" ht="15" customHeight="1" x14ac:dyDescent="0.25">
      <c r="A21" s="9" t="s">
        <v>72</v>
      </c>
      <c r="B21" s="9"/>
      <c r="C21" s="10" t="s">
        <v>43</v>
      </c>
      <c r="D21" s="11" t="s">
        <v>43</v>
      </c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  <c r="K21" s="11" t="s">
        <v>43</v>
      </c>
      <c r="L21" s="11" t="s">
        <v>43</v>
      </c>
      <c r="M21" s="11" t="s">
        <v>43</v>
      </c>
      <c r="N21" s="11" t="s">
        <v>43</v>
      </c>
      <c r="O21" s="12" t="s">
        <v>43</v>
      </c>
    </row>
    <row r="23" spans="1:17" ht="15" customHeight="1" x14ac:dyDescent="0.25">
      <c r="A23" s="4" t="s">
        <v>0</v>
      </c>
      <c r="B23" s="2" t="s">
        <v>18</v>
      </c>
      <c r="C23" s="2" t="s">
        <v>2</v>
      </c>
      <c r="D23" s="2" t="s">
        <v>1</v>
      </c>
      <c r="E23" s="2" t="s">
        <v>3</v>
      </c>
      <c r="F23" s="2" t="s">
        <v>4</v>
      </c>
      <c r="G23" s="2" t="s">
        <v>19</v>
      </c>
      <c r="H23" s="2" t="s">
        <v>26</v>
      </c>
      <c r="I23" s="2" t="s">
        <v>5</v>
      </c>
      <c r="J23" s="2" t="s">
        <v>6</v>
      </c>
      <c r="K23" s="2" t="s">
        <v>7</v>
      </c>
      <c r="L23" s="2" t="s">
        <v>8</v>
      </c>
      <c r="M23" s="2" t="s">
        <v>9</v>
      </c>
      <c r="N23" s="2" t="s">
        <v>10</v>
      </c>
      <c r="O23" s="2" t="s">
        <v>11</v>
      </c>
    </row>
    <row r="24" spans="1:17" ht="15" customHeight="1" x14ac:dyDescent="0.25">
      <c r="A24" s="3">
        <v>1</v>
      </c>
      <c r="B24" s="3" t="s">
        <v>29</v>
      </c>
      <c r="C24" s="5" t="s">
        <v>73</v>
      </c>
      <c r="D24" s="3">
        <v>4</v>
      </c>
      <c r="E24" s="5" t="s">
        <v>54</v>
      </c>
      <c r="F24" s="5" t="s">
        <v>65</v>
      </c>
      <c r="G24" s="3">
        <v>60</v>
      </c>
      <c r="H24" s="3">
        <v>8.5</v>
      </c>
      <c r="I24" s="3">
        <v>2.8</v>
      </c>
      <c r="J24" s="3">
        <v>3.9</v>
      </c>
      <c r="K24" s="3" t="s">
        <v>12</v>
      </c>
      <c r="L24" s="3" t="s">
        <v>12</v>
      </c>
      <c r="M24" s="3">
        <v>33</v>
      </c>
      <c r="N24" s="3">
        <v>9</v>
      </c>
      <c r="O24" s="3">
        <v>0</v>
      </c>
      <c r="P24" s="8">
        <v>14</v>
      </c>
      <c r="Q24" s="8">
        <v>12</v>
      </c>
    </row>
    <row r="25" spans="1:17" ht="15" customHeight="1" x14ac:dyDescent="0.25">
      <c r="A25" s="3">
        <v>2</v>
      </c>
      <c r="B25" s="3" t="s">
        <v>29</v>
      </c>
      <c r="C25" s="5" t="s">
        <v>74</v>
      </c>
      <c r="D25" s="3">
        <v>11</v>
      </c>
      <c r="E25" s="5" t="s">
        <v>75</v>
      </c>
      <c r="F25" s="5" t="s">
        <v>52</v>
      </c>
      <c r="G25" s="3">
        <v>60</v>
      </c>
      <c r="H25" s="3">
        <v>8.5</v>
      </c>
      <c r="I25" s="3">
        <v>1.4</v>
      </c>
      <c r="J25" s="3">
        <v>3.5</v>
      </c>
      <c r="K25" s="3" t="s">
        <v>12</v>
      </c>
      <c r="L25" s="3" t="s">
        <v>12</v>
      </c>
      <c r="M25" s="3">
        <v>51.5</v>
      </c>
      <c r="N25" s="3">
        <v>8.5</v>
      </c>
      <c r="O25" s="3">
        <v>0</v>
      </c>
      <c r="P25" s="8">
        <v>20</v>
      </c>
      <c r="Q25" s="8">
        <v>35</v>
      </c>
    </row>
    <row r="26" spans="1:17" ht="15" customHeight="1" x14ac:dyDescent="0.25">
      <c r="A26" s="3">
        <v>3</v>
      </c>
      <c r="B26" s="3" t="s">
        <v>29</v>
      </c>
      <c r="C26" s="5" t="s">
        <v>76</v>
      </c>
      <c r="D26" s="3">
        <v>5</v>
      </c>
      <c r="E26" s="5" t="s">
        <v>70</v>
      </c>
      <c r="F26" s="5" t="s">
        <v>77</v>
      </c>
      <c r="G26" s="3">
        <v>60</v>
      </c>
      <c r="H26" s="3">
        <v>8.5</v>
      </c>
      <c r="I26" s="3">
        <v>4.5999999999999996</v>
      </c>
      <c r="J26" s="3">
        <v>4.0999999999999996</v>
      </c>
      <c r="K26" s="3" t="s">
        <v>12</v>
      </c>
      <c r="L26" s="3" t="s">
        <v>12</v>
      </c>
      <c r="M26" s="3">
        <v>59.5</v>
      </c>
      <c r="N26" s="3">
        <v>11</v>
      </c>
      <c r="O26" s="3">
        <v>0</v>
      </c>
      <c r="P26" s="8">
        <v>7.5</v>
      </c>
      <c r="Q26" s="8">
        <v>12</v>
      </c>
    </row>
    <row r="27" spans="1:17" ht="15" customHeight="1" x14ac:dyDescent="0.25">
      <c r="A27" s="3">
        <v>4</v>
      </c>
      <c r="B27" s="3">
        <v>8</v>
      </c>
      <c r="C27" s="5" t="s">
        <v>78</v>
      </c>
      <c r="D27" s="3">
        <v>8</v>
      </c>
      <c r="E27" s="5" t="s">
        <v>79</v>
      </c>
      <c r="F27" s="5" t="s">
        <v>80</v>
      </c>
      <c r="G27" s="3">
        <v>60</v>
      </c>
      <c r="H27" s="3">
        <v>8.5</v>
      </c>
      <c r="I27" s="3">
        <v>1.9</v>
      </c>
      <c r="J27" s="3">
        <v>3.4</v>
      </c>
      <c r="K27" s="3" t="s">
        <v>12</v>
      </c>
      <c r="L27" s="3" t="s">
        <v>12</v>
      </c>
      <c r="M27" s="3">
        <v>58.5</v>
      </c>
      <c r="N27" s="3">
        <v>10</v>
      </c>
      <c r="O27" s="3">
        <v>28</v>
      </c>
      <c r="P27" s="8">
        <v>33</v>
      </c>
      <c r="Q27" s="8">
        <v>55</v>
      </c>
    </row>
    <row r="28" spans="1:17" ht="15" customHeight="1" x14ac:dyDescent="0.25">
      <c r="A28" s="3">
        <v>5</v>
      </c>
      <c r="B28" s="3" t="s">
        <v>29</v>
      </c>
      <c r="C28" s="5" t="s">
        <v>81</v>
      </c>
      <c r="D28" s="3">
        <v>9</v>
      </c>
      <c r="E28" s="5" t="s">
        <v>51</v>
      </c>
      <c r="F28" s="5" t="s">
        <v>80</v>
      </c>
      <c r="G28" s="3">
        <v>60</v>
      </c>
      <c r="H28" s="3">
        <v>8.5</v>
      </c>
      <c r="I28" s="3">
        <v>4.2</v>
      </c>
      <c r="J28" s="3">
        <v>3.4</v>
      </c>
      <c r="K28" s="3" t="s">
        <v>12</v>
      </c>
      <c r="L28" s="3" t="s">
        <v>12</v>
      </c>
      <c r="M28" s="3">
        <v>40</v>
      </c>
      <c r="N28" s="3">
        <v>10</v>
      </c>
      <c r="O28" s="3">
        <v>0</v>
      </c>
      <c r="P28" s="8">
        <v>20</v>
      </c>
      <c r="Q28" s="8">
        <v>45</v>
      </c>
    </row>
    <row r="29" spans="1:17" ht="15" customHeight="1" x14ac:dyDescent="0.25">
      <c r="A29" s="3">
        <v>6</v>
      </c>
      <c r="B29" s="3" t="s">
        <v>29</v>
      </c>
      <c r="C29" s="5" t="s">
        <v>82</v>
      </c>
      <c r="D29" s="3">
        <v>6</v>
      </c>
      <c r="E29" s="5" t="s">
        <v>56</v>
      </c>
      <c r="F29" s="5" t="s">
        <v>49</v>
      </c>
      <c r="G29" s="3">
        <v>60</v>
      </c>
      <c r="H29" s="3">
        <v>8.5</v>
      </c>
      <c r="I29" s="3">
        <v>4.4000000000000004</v>
      </c>
      <c r="J29" s="3">
        <v>3.6</v>
      </c>
      <c r="K29" s="3" t="s">
        <v>12</v>
      </c>
      <c r="L29" s="3" t="s">
        <v>12</v>
      </c>
      <c r="M29" s="3">
        <v>82.5</v>
      </c>
      <c r="N29" s="3">
        <v>11</v>
      </c>
      <c r="O29" s="3">
        <v>0</v>
      </c>
      <c r="P29" s="8">
        <v>2.5</v>
      </c>
      <c r="Q29" s="8">
        <v>1.4</v>
      </c>
    </row>
    <row r="30" spans="1:17" ht="15" customHeight="1" x14ac:dyDescent="0.25">
      <c r="A30" s="3">
        <v>7</v>
      </c>
      <c r="B30" s="3" t="s">
        <v>29</v>
      </c>
      <c r="C30" s="5" t="s">
        <v>83</v>
      </c>
      <c r="D30" s="3">
        <v>3</v>
      </c>
      <c r="E30" s="5" t="s">
        <v>84</v>
      </c>
      <c r="F30" s="5" t="s">
        <v>31</v>
      </c>
      <c r="G30" s="3">
        <v>60</v>
      </c>
      <c r="H30" s="3">
        <v>8.5</v>
      </c>
      <c r="I30" s="3">
        <v>2</v>
      </c>
      <c r="J30" s="3">
        <v>3</v>
      </c>
      <c r="K30" s="3" t="s">
        <v>12</v>
      </c>
      <c r="L30" s="3" t="s">
        <v>12</v>
      </c>
      <c r="M30" s="3">
        <v>40.5</v>
      </c>
      <c r="N30" s="3">
        <v>8</v>
      </c>
      <c r="O30" s="3">
        <v>0</v>
      </c>
      <c r="P30" s="8">
        <v>25</v>
      </c>
      <c r="Q30" s="8">
        <v>28</v>
      </c>
    </row>
    <row r="31" spans="1:17" ht="15" customHeight="1" x14ac:dyDescent="0.25">
      <c r="A31" s="3">
        <v>8</v>
      </c>
      <c r="B31" s="3" t="s">
        <v>29</v>
      </c>
      <c r="C31" s="5" t="s">
        <v>85</v>
      </c>
      <c r="D31" s="3">
        <v>12</v>
      </c>
      <c r="E31" s="5" t="s">
        <v>45</v>
      </c>
      <c r="F31" s="5" t="s">
        <v>86</v>
      </c>
      <c r="G31" s="3">
        <v>60</v>
      </c>
      <c r="H31" s="3">
        <v>8.5</v>
      </c>
      <c r="I31" s="3">
        <v>3.9</v>
      </c>
      <c r="J31" s="3">
        <v>4.2</v>
      </c>
      <c r="K31" s="3" t="s">
        <v>12</v>
      </c>
      <c r="L31" s="3" t="s">
        <v>12</v>
      </c>
      <c r="M31" s="3">
        <v>48</v>
      </c>
      <c r="N31" s="3">
        <v>9.5</v>
      </c>
      <c r="O31" s="3">
        <v>0</v>
      </c>
      <c r="P31" s="8">
        <v>7.5</v>
      </c>
      <c r="Q31" s="8">
        <v>7</v>
      </c>
    </row>
    <row r="32" spans="1:17" ht="15" customHeight="1" x14ac:dyDescent="0.25">
      <c r="A32" s="3">
        <v>9</v>
      </c>
      <c r="B32" s="3" t="s">
        <v>29</v>
      </c>
      <c r="C32" s="5" t="s">
        <v>87</v>
      </c>
      <c r="D32" s="3">
        <v>1</v>
      </c>
      <c r="E32" s="5" t="s">
        <v>58</v>
      </c>
      <c r="F32" s="5" t="s">
        <v>30</v>
      </c>
      <c r="G32" s="3">
        <v>60</v>
      </c>
      <c r="H32" s="3">
        <v>8.5</v>
      </c>
      <c r="I32" s="3">
        <v>1.9</v>
      </c>
      <c r="J32" s="3">
        <v>3.3</v>
      </c>
      <c r="K32" s="3" t="s">
        <v>12</v>
      </c>
      <c r="L32" s="3" t="s">
        <v>12</v>
      </c>
      <c r="M32" s="3">
        <v>59.5</v>
      </c>
      <c r="N32" s="3">
        <v>8</v>
      </c>
      <c r="O32" s="3">
        <v>0</v>
      </c>
      <c r="P32" s="8">
        <v>5.5</v>
      </c>
      <c r="Q32" s="8">
        <v>7.25</v>
      </c>
    </row>
    <row r="33" spans="1:17" ht="15" customHeight="1" x14ac:dyDescent="0.25">
      <c r="A33" s="3">
        <v>10</v>
      </c>
      <c r="B33" s="3" t="s">
        <v>29</v>
      </c>
      <c r="C33" s="5" t="s">
        <v>88</v>
      </c>
      <c r="D33" s="3">
        <v>2</v>
      </c>
      <c r="E33" s="5" t="s">
        <v>67</v>
      </c>
      <c r="F33" s="5" t="s">
        <v>77</v>
      </c>
      <c r="G33" s="3">
        <v>60</v>
      </c>
      <c r="H33" s="3">
        <v>8.5</v>
      </c>
      <c r="I33" s="3">
        <v>2.2999999999999998</v>
      </c>
      <c r="J33" s="3">
        <v>4.0999999999999996</v>
      </c>
      <c r="K33" s="3" t="s">
        <v>12</v>
      </c>
      <c r="L33" s="3" t="s">
        <v>12</v>
      </c>
      <c r="M33" s="3">
        <v>46.5</v>
      </c>
      <c r="N33" s="3">
        <v>8.5</v>
      </c>
      <c r="O33" s="3">
        <v>0</v>
      </c>
      <c r="P33" s="8">
        <v>7.5</v>
      </c>
      <c r="Q33" s="8">
        <v>5</v>
      </c>
    </row>
    <row r="34" spans="1:17" ht="15" customHeight="1" x14ac:dyDescent="0.25">
      <c r="A34" s="3">
        <v>11</v>
      </c>
      <c r="B34" s="3" t="s">
        <v>29</v>
      </c>
      <c r="C34" s="5" t="s">
        <v>89</v>
      </c>
      <c r="D34" s="3">
        <v>7</v>
      </c>
      <c r="E34" s="5" t="s">
        <v>61</v>
      </c>
      <c r="F34" s="5" t="s">
        <v>62</v>
      </c>
      <c r="G34" s="3">
        <v>57.5</v>
      </c>
      <c r="H34" s="3">
        <v>8.5</v>
      </c>
      <c r="I34" s="3">
        <v>4.5</v>
      </c>
      <c r="J34" s="3">
        <v>3.9</v>
      </c>
      <c r="K34" s="3" t="s">
        <v>12</v>
      </c>
      <c r="L34" s="3" t="s">
        <v>12</v>
      </c>
      <c r="M34" s="3">
        <v>61.5</v>
      </c>
      <c r="N34" s="3">
        <v>10</v>
      </c>
      <c r="O34" s="3">
        <v>0</v>
      </c>
      <c r="P34" s="8">
        <v>8</v>
      </c>
      <c r="Q34" s="8">
        <v>15</v>
      </c>
    </row>
    <row r="35" spans="1:17" ht="15" customHeight="1" x14ac:dyDescent="0.25">
      <c r="A35" s="3">
        <v>12</v>
      </c>
      <c r="B35" s="3">
        <v>5</v>
      </c>
      <c r="C35" s="5" t="s">
        <v>90</v>
      </c>
      <c r="D35" s="3">
        <v>10</v>
      </c>
      <c r="E35" s="5" t="s">
        <v>64</v>
      </c>
      <c r="F35" s="5" t="s">
        <v>65</v>
      </c>
      <c r="G35" s="3">
        <v>57.5</v>
      </c>
      <c r="H35" s="3">
        <v>10</v>
      </c>
      <c r="I35" s="3">
        <v>4.3</v>
      </c>
      <c r="J35" s="3">
        <v>3.9</v>
      </c>
      <c r="K35" s="3" t="s">
        <v>12</v>
      </c>
      <c r="L35" s="3" t="s">
        <v>12</v>
      </c>
      <c r="M35" s="3">
        <v>133</v>
      </c>
      <c r="N35" s="3">
        <v>14.5</v>
      </c>
      <c r="O35" s="3">
        <v>28</v>
      </c>
      <c r="P35" s="8">
        <v>3.3</v>
      </c>
      <c r="Q35" s="8">
        <v>5</v>
      </c>
    </row>
    <row r="39" spans="1:17" ht="15" customHeight="1" x14ac:dyDescent="0.25">
      <c r="A39" s="13">
        <v>3</v>
      </c>
      <c r="B39" s="13"/>
      <c r="C39" s="14" t="s">
        <v>91</v>
      </c>
      <c r="D39" s="15" t="s">
        <v>91</v>
      </c>
      <c r="E39" s="15" t="s">
        <v>91</v>
      </c>
      <c r="F39" s="15" t="s">
        <v>91</v>
      </c>
      <c r="G39" s="15" t="s">
        <v>91</v>
      </c>
      <c r="H39" s="15" t="s">
        <v>91</v>
      </c>
      <c r="I39" s="15" t="s">
        <v>91</v>
      </c>
      <c r="J39" s="15" t="s">
        <v>91</v>
      </c>
      <c r="K39" s="15" t="s">
        <v>91</v>
      </c>
      <c r="L39" s="15" t="s">
        <v>91</v>
      </c>
      <c r="M39" s="15" t="s">
        <v>91</v>
      </c>
      <c r="N39" s="15" t="s">
        <v>91</v>
      </c>
      <c r="O39" s="16" t="s">
        <v>91</v>
      </c>
    </row>
    <row r="40" spans="1:17" ht="15" customHeight="1" x14ac:dyDescent="0.25">
      <c r="A40" s="13"/>
      <c r="B40" s="13"/>
      <c r="C40" s="10" t="s">
        <v>92</v>
      </c>
      <c r="D40" s="11" t="s">
        <v>92</v>
      </c>
      <c r="E40" s="11" t="s">
        <v>92</v>
      </c>
      <c r="F40" s="11" t="s">
        <v>92</v>
      </c>
      <c r="G40" s="11" t="s">
        <v>92</v>
      </c>
      <c r="H40" s="11" t="s">
        <v>92</v>
      </c>
      <c r="I40" s="11" t="s">
        <v>92</v>
      </c>
      <c r="J40" s="11" t="s">
        <v>92</v>
      </c>
      <c r="K40" s="11" t="s">
        <v>92</v>
      </c>
      <c r="L40" s="11" t="s">
        <v>92</v>
      </c>
      <c r="M40" s="11" t="s">
        <v>92</v>
      </c>
      <c r="N40" s="11" t="s">
        <v>92</v>
      </c>
      <c r="O40" s="12" t="s">
        <v>92</v>
      </c>
    </row>
    <row r="41" spans="1:17" ht="15" customHeight="1" x14ac:dyDescent="0.25">
      <c r="A41" s="9" t="s">
        <v>93</v>
      </c>
      <c r="B41" s="9"/>
      <c r="C41" s="10" t="s">
        <v>35</v>
      </c>
      <c r="D41" s="11" t="s">
        <v>35</v>
      </c>
      <c r="E41" s="11" t="s">
        <v>35</v>
      </c>
      <c r="F41" s="11" t="s">
        <v>35</v>
      </c>
      <c r="G41" s="11" t="s">
        <v>35</v>
      </c>
      <c r="H41" s="11" t="s">
        <v>35</v>
      </c>
      <c r="I41" s="11" t="s">
        <v>35</v>
      </c>
      <c r="J41" s="11" t="s">
        <v>35</v>
      </c>
      <c r="K41" s="11" t="s">
        <v>35</v>
      </c>
      <c r="L41" s="11" t="s">
        <v>35</v>
      </c>
      <c r="M41" s="11" t="s">
        <v>35</v>
      </c>
      <c r="N41" s="11" t="s">
        <v>35</v>
      </c>
      <c r="O41" s="12" t="s">
        <v>35</v>
      </c>
    </row>
    <row r="43" spans="1:17" ht="15" customHeight="1" x14ac:dyDescent="0.25">
      <c r="A43" s="4" t="s">
        <v>0</v>
      </c>
      <c r="B43" s="2" t="s">
        <v>18</v>
      </c>
      <c r="C43" s="2" t="s">
        <v>2</v>
      </c>
      <c r="D43" s="2" t="s">
        <v>1</v>
      </c>
      <c r="E43" s="2" t="s">
        <v>3</v>
      </c>
      <c r="F43" s="2" t="s">
        <v>4</v>
      </c>
      <c r="G43" s="2" t="s">
        <v>19</v>
      </c>
      <c r="H43" s="2" t="s">
        <v>26</v>
      </c>
      <c r="I43" s="2" t="s">
        <v>5</v>
      </c>
      <c r="J43" s="2" t="s">
        <v>6</v>
      </c>
      <c r="K43" s="2" t="s">
        <v>7</v>
      </c>
      <c r="L43" s="2" t="s">
        <v>8</v>
      </c>
      <c r="M43" s="2" t="s">
        <v>9</v>
      </c>
      <c r="N43" s="2" t="s">
        <v>10</v>
      </c>
      <c r="O43" s="2" t="s">
        <v>11</v>
      </c>
    </row>
    <row r="44" spans="1:17" ht="15" customHeight="1" x14ac:dyDescent="0.25">
      <c r="A44" s="3">
        <v>1</v>
      </c>
      <c r="B44" s="3">
        <v>4432</v>
      </c>
      <c r="C44" s="5" t="s">
        <v>94</v>
      </c>
      <c r="D44" s="3">
        <v>10</v>
      </c>
      <c r="E44" s="5" t="s">
        <v>95</v>
      </c>
      <c r="F44" s="5" t="s">
        <v>96</v>
      </c>
      <c r="G44" s="3">
        <v>60</v>
      </c>
      <c r="H44" s="3">
        <v>24.5</v>
      </c>
      <c r="I44" s="3">
        <v>4.5999999999999996</v>
      </c>
      <c r="J44" s="3">
        <v>1.2</v>
      </c>
      <c r="K44" s="3" t="s">
        <v>28</v>
      </c>
      <c r="L44" s="3" t="s">
        <v>28</v>
      </c>
      <c r="M44" s="3">
        <v>142.5</v>
      </c>
      <c r="N44" s="3">
        <v>30.5</v>
      </c>
      <c r="O44" s="3">
        <v>21</v>
      </c>
      <c r="P44" s="8">
        <v>0.75</v>
      </c>
      <c r="Q44" s="8">
        <v>0.5</v>
      </c>
    </row>
    <row r="45" spans="1:17" ht="15" customHeight="1" x14ac:dyDescent="0.25">
      <c r="A45" s="3">
        <v>2</v>
      </c>
      <c r="B45" s="3">
        <v>37254</v>
      </c>
      <c r="C45" s="5" t="s">
        <v>97</v>
      </c>
      <c r="D45" s="3">
        <v>12</v>
      </c>
      <c r="E45" s="5" t="s">
        <v>64</v>
      </c>
      <c r="F45" s="5" t="s">
        <v>65</v>
      </c>
      <c r="G45" s="3">
        <v>60</v>
      </c>
      <c r="H45" s="3">
        <v>24</v>
      </c>
      <c r="I45" s="3">
        <v>4.5</v>
      </c>
      <c r="J45" s="3">
        <v>4.0999999999999996</v>
      </c>
      <c r="K45" s="3" t="s">
        <v>13</v>
      </c>
      <c r="L45" s="3" t="s">
        <v>12</v>
      </c>
      <c r="M45" s="3">
        <v>183</v>
      </c>
      <c r="N45" s="3">
        <v>29.5</v>
      </c>
      <c r="O45" s="3">
        <v>29</v>
      </c>
      <c r="P45" s="8">
        <v>5.5</v>
      </c>
      <c r="Q45" s="8">
        <v>6.5</v>
      </c>
    </row>
    <row r="46" spans="1:17" ht="15" customHeight="1" x14ac:dyDescent="0.25">
      <c r="A46" s="3">
        <v>3</v>
      </c>
      <c r="B46" s="3">
        <v>45070</v>
      </c>
      <c r="C46" s="5" t="s">
        <v>98</v>
      </c>
      <c r="D46" s="3">
        <v>4</v>
      </c>
      <c r="E46" s="5" t="s">
        <v>99</v>
      </c>
      <c r="F46" s="5" t="s">
        <v>100</v>
      </c>
      <c r="G46" s="3">
        <v>60</v>
      </c>
      <c r="H46" s="3">
        <v>18</v>
      </c>
      <c r="I46" s="3">
        <v>1.8</v>
      </c>
      <c r="J46" s="3">
        <v>2.2000000000000002</v>
      </c>
      <c r="K46" s="3" t="s">
        <v>16</v>
      </c>
      <c r="L46" s="3" t="s">
        <v>14</v>
      </c>
      <c r="M46" s="3">
        <v>76.5</v>
      </c>
      <c r="N46" s="3">
        <v>15.5</v>
      </c>
      <c r="O46" s="3">
        <v>21</v>
      </c>
      <c r="P46" s="8">
        <v>25</v>
      </c>
      <c r="Q46" s="8">
        <v>33</v>
      </c>
    </row>
    <row r="47" spans="1:17" ht="15" customHeight="1" x14ac:dyDescent="0.25">
      <c r="A47" s="3">
        <v>4</v>
      </c>
      <c r="B47" s="3">
        <v>56</v>
      </c>
      <c r="C47" s="5" t="s">
        <v>101</v>
      </c>
      <c r="D47" s="3">
        <v>5</v>
      </c>
      <c r="E47" s="5" t="s">
        <v>58</v>
      </c>
      <c r="F47" s="5" t="s">
        <v>59</v>
      </c>
      <c r="G47" s="3">
        <v>60</v>
      </c>
      <c r="H47" s="3">
        <v>20</v>
      </c>
      <c r="I47" s="3">
        <v>3.2</v>
      </c>
      <c r="J47" s="3">
        <v>4.0999999999999996</v>
      </c>
      <c r="K47" s="3" t="s">
        <v>16</v>
      </c>
      <c r="L47" s="3" t="s">
        <v>12</v>
      </c>
      <c r="M47" s="3">
        <v>87</v>
      </c>
      <c r="N47" s="3">
        <v>18.5</v>
      </c>
      <c r="O47" s="3">
        <v>25</v>
      </c>
      <c r="P47" s="8">
        <v>14</v>
      </c>
      <c r="Q47" s="8">
        <v>15</v>
      </c>
    </row>
    <row r="48" spans="1:17" ht="15" customHeight="1" x14ac:dyDescent="0.25">
      <c r="A48" s="3">
        <v>5</v>
      </c>
      <c r="B48" s="3">
        <v>680</v>
      </c>
      <c r="C48" s="5" t="s">
        <v>102</v>
      </c>
      <c r="D48" s="3">
        <v>9</v>
      </c>
      <c r="E48" s="5" t="s">
        <v>75</v>
      </c>
      <c r="F48" s="5" t="s">
        <v>65</v>
      </c>
      <c r="G48" s="3">
        <v>60</v>
      </c>
      <c r="H48" s="3">
        <v>16.5</v>
      </c>
      <c r="I48" s="3">
        <v>2</v>
      </c>
      <c r="J48" s="3">
        <v>4.0999999999999996</v>
      </c>
      <c r="K48" s="3" t="s">
        <v>12</v>
      </c>
      <c r="L48" s="3" t="s">
        <v>14</v>
      </c>
      <c r="M48" s="3">
        <v>67</v>
      </c>
      <c r="N48" s="3">
        <v>14.5</v>
      </c>
      <c r="O48" s="3">
        <v>49</v>
      </c>
      <c r="P48" s="8">
        <v>33</v>
      </c>
      <c r="Q48" s="8">
        <v>45</v>
      </c>
    </row>
    <row r="49" spans="1:17" ht="15" customHeight="1" x14ac:dyDescent="0.25">
      <c r="A49" s="3">
        <v>6</v>
      </c>
      <c r="B49" s="3">
        <v>55344</v>
      </c>
      <c r="C49" s="5" t="s">
        <v>103</v>
      </c>
      <c r="D49" s="3">
        <v>11</v>
      </c>
      <c r="E49" s="5" t="s">
        <v>79</v>
      </c>
      <c r="F49" s="5" t="s">
        <v>80</v>
      </c>
      <c r="G49" s="3">
        <v>60</v>
      </c>
      <c r="H49" s="3">
        <v>14</v>
      </c>
      <c r="I49" s="3">
        <v>2.1</v>
      </c>
      <c r="J49" s="3">
        <v>2.9</v>
      </c>
      <c r="K49" s="3" t="s">
        <v>14</v>
      </c>
      <c r="L49" s="3" t="s">
        <v>14</v>
      </c>
      <c r="M49" s="3">
        <v>100.5</v>
      </c>
      <c r="N49" s="3">
        <v>11</v>
      </c>
      <c r="O49" s="3">
        <v>21</v>
      </c>
      <c r="P49" s="8">
        <v>10</v>
      </c>
      <c r="Q49" s="8">
        <v>12</v>
      </c>
    </row>
    <row r="50" spans="1:17" ht="15" customHeight="1" x14ac:dyDescent="0.25">
      <c r="A50" s="3">
        <v>7</v>
      </c>
      <c r="B50" s="3">
        <v>978</v>
      </c>
      <c r="C50" s="5" t="s">
        <v>104</v>
      </c>
      <c r="D50" s="3">
        <v>8</v>
      </c>
      <c r="E50" s="5" t="s">
        <v>45</v>
      </c>
      <c r="F50" s="5" t="s">
        <v>59</v>
      </c>
      <c r="G50" s="3">
        <v>60</v>
      </c>
      <c r="H50" s="3">
        <v>17.5</v>
      </c>
      <c r="I50" s="3">
        <v>3.8</v>
      </c>
      <c r="J50" s="3">
        <v>4.0999999999999996</v>
      </c>
      <c r="K50" s="3" t="s">
        <v>12</v>
      </c>
      <c r="L50" s="3" t="s">
        <v>14</v>
      </c>
      <c r="M50" s="3">
        <v>80</v>
      </c>
      <c r="N50" s="3">
        <v>17</v>
      </c>
      <c r="O50" s="3">
        <v>21</v>
      </c>
      <c r="P50" s="8">
        <v>12</v>
      </c>
      <c r="Q50" s="8">
        <v>16</v>
      </c>
    </row>
    <row r="51" spans="1:17" ht="15" customHeight="1" x14ac:dyDescent="0.25">
      <c r="A51" s="3">
        <v>8</v>
      </c>
      <c r="B51" s="3" t="s">
        <v>105</v>
      </c>
      <c r="C51" s="5" t="s">
        <v>106</v>
      </c>
      <c r="D51" s="3">
        <v>2</v>
      </c>
      <c r="E51" s="5" t="s">
        <v>70</v>
      </c>
      <c r="F51" s="5" t="s">
        <v>77</v>
      </c>
      <c r="G51" s="3">
        <v>60</v>
      </c>
      <c r="H51" s="3">
        <v>12.5</v>
      </c>
      <c r="I51" s="3">
        <v>3.9</v>
      </c>
      <c r="J51" s="3">
        <v>3.3</v>
      </c>
      <c r="K51" s="3" t="s">
        <v>16</v>
      </c>
      <c r="L51" s="3" t="s">
        <v>12</v>
      </c>
      <c r="M51" s="3">
        <v>78.5</v>
      </c>
      <c r="N51" s="3">
        <v>8</v>
      </c>
      <c r="O51" s="3">
        <v>147</v>
      </c>
      <c r="P51" s="8">
        <v>25</v>
      </c>
      <c r="Q51" s="8">
        <v>28</v>
      </c>
    </row>
    <row r="52" spans="1:17" ht="15" customHeight="1" x14ac:dyDescent="0.25">
      <c r="A52" s="3">
        <v>9</v>
      </c>
      <c r="B52" s="3" t="s">
        <v>29</v>
      </c>
      <c r="C52" s="5" t="s">
        <v>107</v>
      </c>
      <c r="D52" s="3">
        <v>7</v>
      </c>
      <c r="E52" s="5" t="s">
        <v>108</v>
      </c>
      <c r="F52" s="5" t="s">
        <v>62</v>
      </c>
      <c r="G52" s="3">
        <v>60</v>
      </c>
      <c r="H52" s="3">
        <v>19</v>
      </c>
      <c r="I52" s="3">
        <v>2.1</v>
      </c>
      <c r="J52" s="3">
        <v>4.0999999999999996</v>
      </c>
      <c r="K52" s="3" t="s">
        <v>12</v>
      </c>
      <c r="L52" s="3" t="s">
        <v>12</v>
      </c>
      <c r="M52" s="3">
        <v>52</v>
      </c>
      <c r="N52" s="3">
        <v>18.5</v>
      </c>
      <c r="O52" s="3">
        <v>0</v>
      </c>
      <c r="P52" s="8">
        <v>20</v>
      </c>
      <c r="Q52" s="8">
        <v>40</v>
      </c>
    </row>
    <row r="53" spans="1:17" ht="15" customHeight="1" x14ac:dyDescent="0.25">
      <c r="A53" s="3">
        <v>10</v>
      </c>
      <c r="B53" s="3">
        <v>5</v>
      </c>
      <c r="C53" s="5" t="s">
        <v>109</v>
      </c>
      <c r="D53" s="3">
        <v>6</v>
      </c>
      <c r="E53" s="5" t="s">
        <v>67</v>
      </c>
      <c r="F53" s="5" t="s">
        <v>77</v>
      </c>
      <c r="G53" s="3">
        <v>60</v>
      </c>
      <c r="H53" s="3">
        <v>20.5</v>
      </c>
      <c r="I53" s="3">
        <v>1.4</v>
      </c>
      <c r="J53" s="3">
        <v>3.3</v>
      </c>
      <c r="K53" s="3" t="s">
        <v>12</v>
      </c>
      <c r="L53" s="3" t="s">
        <v>12</v>
      </c>
      <c r="M53" s="3">
        <v>91.5</v>
      </c>
      <c r="N53" s="3">
        <v>21.5</v>
      </c>
      <c r="O53" s="3">
        <v>25</v>
      </c>
      <c r="P53" s="8">
        <v>4.5</v>
      </c>
      <c r="Q53" s="8">
        <v>5.65</v>
      </c>
    </row>
    <row r="54" spans="1:17" ht="15" customHeight="1" x14ac:dyDescent="0.25">
      <c r="A54" s="3">
        <v>11</v>
      </c>
      <c r="B54" s="3" t="s">
        <v>110</v>
      </c>
      <c r="C54" s="5" t="s">
        <v>111</v>
      </c>
      <c r="D54" s="3">
        <v>1</v>
      </c>
      <c r="E54" s="5" t="s">
        <v>51</v>
      </c>
      <c r="F54" s="5" t="s">
        <v>100</v>
      </c>
      <c r="G54" s="3">
        <v>60</v>
      </c>
      <c r="H54" s="3">
        <v>21.5</v>
      </c>
      <c r="I54" s="3">
        <v>3.4</v>
      </c>
      <c r="J54" s="3">
        <v>2.2000000000000002</v>
      </c>
      <c r="K54" s="3" t="s">
        <v>14</v>
      </c>
      <c r="L54" s="3" t="s">
        <v>12</v>
      </c>
      <c r="M54" s="3">
        <v>101.5</v>
      </c>
      <c r="N54" s="3">
        <v>24</v>
      </c>
      <c r="O54" s="3">
        <v>14</v>
      </c>
      <c r="P54" s="8">
        <v>8</v>
      </c>
      <c r="Q54" s="8">
        <v>10</v>
      </c>
    </row>
    <row r="55" spans="1:17" ht="15" customHeight="1" x14ac:dyDescent="0.25">
      <c r="A55" s="3">
        <v>12</v>
      </c>
      <c r="B55" s="3" t="s">
        <v>112</v>
      </c>
      <c r="C55" s="5" t="s">
        <v>113</v>
      </c>
      <c r="D55" s="3">
        <v>3</v>
      </c>
      <c r="E55" s="5" t="s">
        <v>84</v>
      </c>
      <c r="F55" s="5" t="s">
        <v>80</v>
      </c>
      <c r="G55" s="3">
        <v>60</v>
      </c>
      <c r="H55" s="3">
        <v>12.5</v>
      </c>
      <c r="I55" s="3">
        <v>2</v>
      </c>
      <c r="J55" s="3">
        <v>2.9</v>
      </c>
      <c r="K55" s="3" t="s">
        <v>12</v>
      </c>
      <c r="L55" s="3" t="s">
        <v>12</v>
      </c>
      <c r="M55" s="3">
        <v>74.5</v>
      </c>
      <c r="N55" s="3">
        <v>10.5</v>
      </c>
      <c r="O55" s="3">
        <v>42</v>
      </c>
      <c r="P55" s="8">
        <v>33</v>
      </c>
      <c r="Q55" s="8">
        <v>40</v>
      </c>
    </row>
    <row r="59" spans="1:17" ht="15" customHeight="1" x14ac:dyDescent="0.25">
      <c r="A59" s="13">
        <v>4</v>
      </c>
      <c r="B59" s="13"/>
      <c r="C59" s="14" t="s">
        <v>114</v>
      </c>
      <c r="D59" s="15" t="s">
        <v>114</v>
      </c>
      <c r="E59" s="15" t="s">
        <v>114</v>
      </c>
      <c r="F59" s="15" t="s">
        <v>114</v>
      </c>
      <c r="G59" s="15" t="s">
        <v>114</v>
      </c>
      <c r="H59" s="15" t="s">
        <v>114</v>
      </c>
      <c r="I59" s="15" t="s">
        <v>114</v>
      </c>
      <c r="J59" s="15" t="s">
        <v>114</v>
      </c>
      <c r="K59" s="15" t="s">
        <v>114</v>
      </c>
      <c r="L59" s="15" t="s">
        <v>114</v>
      </c>
      <c r="M59" s="15" t="s">
        <v>114</v>
      </c>
      <c r="N59" s="15" t="s">
        <v>114</v>
      </c>
      <c r="O59" s="16" t="s">
        <v>114</v>
      </c>
    </row>
    <row r="60" spans="1:17" ht="15" customHeight="1" x14ac:dyDescent="0.25">
      <c r="A60" s="13"/>
      <c r="B60" s="13"/>
      <c r="C60" s="10" t="s">
        <v>23</v>
      </c>
      <c r="D60" s="11" t="s">
        <v>23</v>
      </c>
      <c r="E60" s="11" t="s">
        <v>23</v>
      </c>
      <c r="F60" s="11" t="s">
        <v>23</v>
      </c>
      <c r="G60" s="11" t="s">
        <v>23</v>
      </c>
      <c r="H60" s="11" t="s">
        <v>23</v>
      </c>
      <c r="I60" s="11" t="s">
        <v>23</v>
      </c>
      <c r="J60" s="11" t="s">
        <v>23</v>
      </c>
      <c r="K60" s="11" t="s">
        <v>23</v>
      </c>
      <c r="L60" s="11" t="s">
        <v>23</v>
      </c>
      <c r="M60" s="11" t="s">
        <v>23</v>
      </c>
      <c r="N60" s="11" t="s">
        <v>23</v>
      </c>
      <c r="O60" s="12" t="s">
        <v>23</v>
      </c>
    </row>
    <row r="61" spans="1:17" ht="15" customHeight="1" x14ac:dyDescent="0.25">
      <c r="A61" s="9" t="s">
        <v>115</v>
      </c>
      <c r="B61" s="9"/>
      <c r="C61" s="10" t="s">
        <v>35</v>
      </c>
      <c r="D61" s="11" t="s">
        <v>35</v>
      </c>
      <c r="E61" s="11" t="s">
        <v>35</v>
      </c>
      <c r="F61" s="11" t="s">
        <v>35</v>
      </c>
      <c r="G61" s="11" t="s">
        <v>35</v>
      </c>
      <c r="H61" s="11" t="s">
        <v>35</v>
      </c>
      <c r="I61" s="11" t="s">
        <v>35</v>
      </c>
      <c r="J61" s="11" t="s">
        <v>35</v>
      </c>
      <c r="K61" s="11" t="s">
        <v>35</v>
      </c>
      <c r="L61" s="11" t="s">
        <v>35</v>
      </c>
      <c r="M61" s="11" t="s">
        <v>35</v>
      </c>
      <c r="N61" s="11" t="s">
        <v>35</v>
      </c>
      <c r="O61" s="12" t="s">
        <v>35</v>
      </c>
    </row>
    <row r="63" spans="1:17" ht="15" customHeight="1" x14ac:dyDescent="0.25">
      <c r="A63" s="4" t="s">
        <v>0</v>
      </c>
      <c r="B63" s="2" t="s">
        <v>18</v>
      </c>
      <c r="C63" s="2" t="s">
        <v>2</v>
      </c>
      <c r="D63" s="2" t="s">
        <v>1</v>
      </c>
      <c r="E63" s="2" t="s">
        <v>3</v>
      </c>
      <c r="F63" s="2" t="s">
        <v>4</v>
      </c>
      <c r="G63" s="2" t="s">
        <v>19</v>
      </c>
      <c r="H63" s="2" t="s">
        <v>26</v>
      </c>
      <c r="I63" s="2" t="s">
        <v>5</v>
      </c>
      <c r="J63" s="2" t="s">
        <v>6</v>
      </c>
      <c r="K63" s="2" t="s">
        <v>7</v>
      </c>
      <c r="L63" s="2" t="s">
        <v>8</v>
      </c>
      <c r="M63" s="2" t="s">
        <v>9</v>
      </c>
      <c r="N63" s="2" t="s">
        <v>10</v>
      </c>
      <c r="O63" s="2" t="s">
        <v>11</v>
      </c>
    </row>
    <row r="64" spans="1:17" ht="15" customHeight="1" x14ac:dyDescent="0.25">
      <c r="A64" s="3">
        <v>1</v>
      </c>
      <c r="B64" s="3">
        <v>342</v>
      </c>
      <c r="C64" s="5" t="s">
        <v>116</v>
      </c>
      <c r="D64" s="3">
        <v>1</v>
      </c>
      <c r="E64" s="5" t="s">
        <v>95</v>
      </c>
      <c r="F64" s="5" t="s">
        <v>117</v>
      </c>
      <c r="G64" s="3">
        <v>60</v>
      </c>
      <c r="H64" s="3">
        <v>29.5</v>
      </c>
      <c r="I64" s="3">
        <v>4.5999999999999996</v>
      </c>
      <c r="J64" s="3">
        <v>3.8</v>
      </c>
      <c r="K64" s="3" t="s">
        <v>12</v>
      </c>
      <c r="L64" s="3" t="s">
        <v>15</v>
      </c>
      <c r="M64" s="3">
        <v>246.5</v>
      </c>
      <c r="N64" s="3">
        <v>33</v>
      </c>
      <c r="O64" s="3">
        <v>28</v>
      </c>
      <c r="P64" s="8">
        <v>0.9</v>
      </c>
      <c r="Q64" s="8">
        <v>0.55000000000000004</v>
      </c>
    </row>
    <row r="65" spans="1:17" ht="15" customHeight="1" x14ac:dyDescent="0.25">
      <c r="A65" s="3">
        <v>2</v>
      </c>
      <c r="B65" s="3">
        <v>8234</v>
      </c>
      <c r="C65" s="5" t="s">
        <v>118</v>
      </c>
      <c r="D65" s="3">
        <v>2</v>
      </c>
      <c r="E65" s="5" t="s">
        <v>54</v>
      </c>
      <c r="F65" s="5" t="s">
        <v>37</v>
      </c>
      <c r="G65" s="3">
        <v>60</v>
      </c>
      <c r="H65" s="3">
        <v>27.5</v>
      </c>
      <c r="I65" s="3">
        <v>3.7</v>
      </c>
      <c r="J65" s="3">
        <v>4.2</v>
      </c>
      <c r="K65" s="3" t="s">
        <v>15</v>
      </c>
      <c r="L65" s="3" t="s">
        <v>15</v>
      </c>
      <c r="M65" s="3">
        <v>120.5</v>
      </c>
      <c r="N65" s="3">
        <v>29</v>
      </c>
      <c r="O65" s="3">
        <v>28</v>
      </c>
      <c r="P65" s="8">
        <v>5.25</v>
      </c>
      <c r="Q65" s="8">
        <v>5</v>
      </c>
    </row>
    <row r="66" spans="1:17" ht="15" customHeight="1" x14ac:dyDescent="0.25">
      <c r="A66" s="3">
        <v>3</v>
      </c>
      <c r="B66" s="3" t="s">
        <v>119</v>
      </c>
      <c r="C66" s="5" t="s">
        <v>120</v>
      </c>
      <c r="D66" s="3">
        <v>6</v>
      </c>
      <c r="E66" s="5" t="s">
        <v>64</v>
      </c>
      <c r="F66" s="5" t="s">
        <v>65</v>
      </c>
      <c r="G66" s="3">
        <v>60</v>
      </c>
      <c r="H66" s="3">
        <v>26.5</v>
      </c>
      <c r="I66" s="3">
        <v>4.5</v>
      </c>
      <c r="J66" s="3">
        <v>4.0999999999999996</v>
      </c>
      <c r="K66" s="3" t="s">
        <v>16</v>
      </c>
      <c r="L66" s="3" t="s">
        <v>14</v>
      </c>
      <c r="M66" s="3">
        <v>112</v>
      </c>
      <c r="N66" s="3">
        <v>30.5</v>
      </c>
      <c r="O66" s="3">
        <v>28</v>
      </c>
      <c r="P66" s="8">
        <v>3.3</v>
      </c>
      <c r="Q66" s="8">
        <v>5</v>
      </c>
    </row>
    <row r="67" spans="1:17" ht="15" customHeight="1" x14ac:dyDescent="0.25">
      <c r="A67" s="3">
        <v>4</v>
      </c>
      <c r="B67" s="3">
        <v>35</v>
      </c>
      <c r="C67" s="5" t="s">
        <v>121</v>
      </c>
      <c r="D67" s="3">
        <v>4</v>
      </c>
      <c r="E67" s="5" t="s">
        <v>61</v>
      </c>
      <c r="F67" s="5" t="s">
        <v>122</v>
      </c>
      <c r="G67" s="3">
        <v>60</v>
      </c>
      <c r="H67" s="3">
        <v>23.5</v>
      </c>
      <c r="I67" s="3">
        <v>4.5</v>
      </c>
      <c r="J67" s="3">
        <v>3.1</v>
      </c>
      <c r="K67" s="3" t="s">
        <v>12</v>
      </c>
      <c r="L67" s="3" t="s">
        <v>12</v>
      </c>
      <c r="M67" s="3">
        <v>108</v>
      </c>
      <c r="N67" s="3">
        <v>24</v>
      </c>
      <c r="O67" s="3">
        <v>14</v>
      </c>
      <c r="P67" s="8">
        <v>12</v>
      </c>
      <c r="Q67" s="8">
        <v>14</v>
      </c>
    </row>
    <row r="68" spans="1:17" ht="15" customHeight="1" x14ac:dyDescent="0.25">
      <c r="A68" s="3">
        <v>5</v>
      </c>
      <c r="B68" s="3">
        <v>757</v>
      </c>
      <c r="C68" s="5" t="s">
        <v>123</v>
      </c>
      <c r="D68" s="3">
        <v>10</v>
      </c>
      <c r="E68" s="5" t="s">
        <v>67</v>
      </c>
      <c r="F68" s="5" t="s">
        <v>77</v>
      </c>
      <c r="G68" s="3">
        <v>60</v>
      </c>
      <c r="H68" s="3">
        <v>24.5</v>
      </c>
      <c r="I68" s="3">
        <v>1.4</v>
      </c>
      <c r="J68" s="3">
        <v>3.3</v>
      </c>
      <c r="K68" s="3" t="s">
        <v>20</v>
      </c>
      <c r="L68" s="3" t="s">
        <v>20</v>
      </c>
      <c r="M68" s="3">
        <v>94.5</v>
      </c>
      <c r="N68" s="3">
        <v>21.5</v>
      </c>
      <c r="O68" s="3">
        <v>28</v>
      </c>
      <c r="P68" s="8">
        <v>14</v>
      </c>
      <c r="Q68" s="8">
        <v>13</v>
      </c>
    </row>
    <row r="69" spans="1:17" ht="15" customHeight="1" x14ac:dyDescent="0.25">
      <c r="A69" s="3">
        <v>6</v>
      </c>
      <c r="B69" s="3">
        <v>54044</v>
      </c>
      <c r="C69" s="5" t="s">
        <v>124</v>
      </c>
      <c r="D69" s="3">
        <v>5</v>
      </c>
      <c r="E69" s="5" t="s">
        <v>45</v>
      </c>
      <c r="F69" s="5" t="s">
        <v>96</v>
      </c>
      <c r="G69" s="3">
        <v>60</v>
      </c>
      <c r="H69" s="3">
        <v>25.5</v>
      </c>
      <c r="I69" s="3">
        <v>3.8</v>
      </c>
      <c r="J69" s="3">
        <v>1.2</v>
      </c>
      <c r="K69" s="3" t="s">
        <v>16</v>
      </c>
      <c r="L69" s="3" t="s">
        <v>14</v>
      </c>
      <c r="M69" s="3">
        <v>108</v>
      </c>
      <c r="N69" s="3">
        <v>25</v>
      </c>
      <c r="O69" s="3">
        <v>14</v>
      </c>
      <c r="P69" s="8">
        <v>10</v>
      </c>
      <c r="Q69" s="8">
        <v>16</v>
      </c>
    </row>
    <row r="70" spans="1:17" ht="15" customHeight="1" x14ac:dyDescent="0.25">
      <c r="A70" s="3">
        <v>7</v>
      </c>
      <c r="B70" s="3">
        <v>9804</v>
      </c>
      <c r="C70" s="5" t="s">
        <v>125</v>
      </c>
      <c r="D70" s="3">
        <v>8</v>
      </c>
      <c r="E70" s="5" t="s">
        <v>56</v>
      </c>
      <c r="F70" s="5" t="s">
        <v>49</v>
      </c>
      <c r="G70" s="3">
        <v>60</v>
      </c>
      <c r="H70" s="3">
        <v>25</v>
      </c>
      <c r="I70" s="3">
        <v>4.5</v>
      </c>
      <c r="J70" s="3">
        <v>3.9</v>
      </c>
      <c r="K70" s="3" t="s">
        <v>12</v>
      </c>
      <c r="L70" s="3" t="s">
        <v>14</v>
      </c>
      <c r="M70" s="3">
        <v>127.5</v>
      </c>
      <c r="N70" s="3">
        <v>28</v>
      </c>
      <c r="O70" s="3">
        <v>21</v>
      </c>
      <c r="P70" s="8">
        <v>10</v>
      </c>
      <c r="Q70" s="8">
        <v>16</v>
      </c>
    </row>
    <row r="71" spans="1:17" ht="15" customHeight="1" x14ac:dyDescent="0.25">
      <c r="A71" s="3">
        <v>8</v>
      </c>
      <c r="B71" s="3">
        <v>8566</v>
      </c>
      <c r="C71" s="5" t="s">
        <v>126</v>
      </c>
      <c r="D71" s="3">
        <v>3</v>
      </c>
      <c r="E71" s="5" t="s">
        <v>75</v>
      </c>
      <c r="F71" s="5" t="s">
        <v>65</v>
      </c>
      <c r="G71" s="3">
        <v>60</v>
      </c>
      <c r="H71" s="3">
        <v>21.5</v>
      </c>
      <c r="I71" s="3">
        <v>2</v>
      </c>
      <c r="J71" s="3">
        <v>4.0999999999999996</v>
      </c>
      <c r="K71" s="3" t="s">
        <v>14</v>
      </c>
      <c r="L71" s="3" t="s">
        <v>14</v>
      </c>
      <c r="M71" s="3">
        <v>80</v>
      </c>
      <c r="N71" s="3">
        <v>20.5</v>
      </c>
      <c r="O71" s="3">
        <v>21</v>
      </c>
      <c r="P71" s="8">
        <v>20</v>
      </c>
      <c r="Q71" s="8">
        <v>28</v>
      </c>
    </row>
    <row r="72" spans="1:17" ht="15" customHeight="1" x14ac:dyDescent="0.25">
      <c r="A72" s="3">
        <v>9</v>
      </c>
      <c r="B72" s="3">
        <v>6977</v>
      </c>
      <c r="C72" s="5" t="s">
        <v>127</v>
      </c>
      <c r="D72" s="3">
        <v>9</v>
      </c>
      <c r="E72" s="5" t="s">
        <v>70</v>
      </c>
      <c r="F72" s="5" t="s">
        <v>128</v>
      </c>
      <c r="G72" s="3">
        <v>60</v>
      </c>
      <c r="H72" s="3">
        <v>22</v>
      </c>
      <c r="I72" s="3">
        <v>3.9</v>
      </c>
      <c r="J72" s="3">
        <v>1.7</v>
      </c>
      <c r="K72" s="3" t="s">
        <v>12</v>
      </c>
      <c r="L72" s="3" t="s">
        <v>12</v>
      </c>
      <c r="M72" s="3">
        <v>92.5</v>
      </c>
      <c r="N72" s="3">
        <v>21.5</v>
      </c>
      <c r="O72" s="3">
        <v>29</v>
      </c>
      <c r="P72" s="8">
        <v>25</v>
      </c>
      <c r="Q72" s="8">
        <v>33</v>
      </c>
    </row>
    <row r="73" spans="1:17" ht="15" customHeight="1" x14ac:dyDescent="0.25">
      <c r="A73" s="3">
        <v>10</v>
      </c>
      <c r="B73" s="3" t="s">
        <v>112</v>
      </c>
      <c r="C73" s="5" t="s">
        <v>129</v>
      </c>
      <c r="D73" s="3">
        <v>7</v>
      </c>
      <c r="E73" s="5" t="s">
        <v>108</v>
      </c>
      <c r="F73" s="5" t="s">
        <v>130</v>
      </c>
      <c r="G73" s="3">
        <v>60</v>
      </c>
      <c r="H73" s="3">
        <v>23</v>
      </c>
      <c r="I73" s="3">
        <v>2.1</v>
      </c>
      <c r="J73" s="3">
        <v>2.1</v>
      </c>
      <c r="K73" s="3" t="s">
        <v>14</v>
      </c>
      <c r="L73" s="3" t="s">
        <v>12</v>
      </c>
      <c r="M73" s="3">
        <v>80.5</v>
      </c>
      <c r="N73" s="3">
        <v>24</v>
      </c>
      <c r="O73" s="3">
        <v>21</v>
      </c>
      <c r="P73" s="8">
        <v>16</v>
      </c>
      <c r="Q73" s="8">
        <v>20</v>
      </c>
    </row>
    <row r="77" spans="1:17" ht="15" customHeight="1" x14ac:dyDescent="0.25">
      <c r="A77" s="13">
        <v>5</v>
      </c>
      <c r="B77" s="13"/>
      <c r="C77" s="14" t="s">
        <v>131</v>
      </c>
      <c r="D77" s="15" t="s">
        <v>131</v>
      </c>
      <c r="E77" s="15" t="s">
        <v>131</v>
      </c>
      <c r="F77" s="15" t="s">
        <v>131</v>
      </c>
      <c r="G77" s="15" t="s">
        <v>131</v>
      </c>
      <c r="H77" s="15" t="s">
        <v>131</v>
      </c>
      <c r="I77" s="15" t="s">
        <v>131</v>
      </c>
      <c r="J77" s="15" t="s">
        <v>131</v>
      </c>
      <c r="K77" s="15" t="s">
        <v>131</v>
      </c>
      <c r="L77" s="15" t="s">
        <v>131</v>
      </c>
      <c r="M77" s="15" t="s">
        <v>131</v>
      </c>
      <c r="N77" s="15" t="s">
        <v>131</v>
      </c>
      <c r="O77" s="16" t="s">
        <v>131</v>
      </c>
    </row>
    <row r="78" spans="1:17" ht="15" customHeight="1" x14ac:dyDescent="0.25">
      <c r="A78" s="13"/>
      <c r="B78" s="13"/>
      <c r="C78" s="10" t="s">
        <v>132</v>
      </c>
      <c r="D78" s="11" t="s">
        <v>132</v>
      </c>
      <c r="E78" s="11" t="s">
        <v>132</v>
      </c>
      <c r="F78" s="11" t="s">
        <v>132</v>
      </c>
      <c r="G78" s="11" t="s">
        <v>132</v>
      </c>
      <c r="H78" s="11" t="s">
        <v>132</v>
      </c>
      <c r="I78" s="11" t="s">
        <v>132</v>
      </c>
      <c r="J78" s="11" t="s">
        <v>132</v>
      </c>
      <c r="K78" s="11" t="s">
        <v>132</v>
      </c>
      <c r="L78" s="11" t="s">
        <v>132</v>
      </c>
      <c r="M78" s="11" t="s">
        <v>132</v>
      </c>
      <c r="N78" s="11" t="s">
        <v>132</v>
      </c>
      <c r="O78" s="12" t="s">
        <v>132</v>
      </c>
    </row>
    <row r="79" spans="1:17" ht="15" customHeight="1" x14ac:dyDescent="0.25">
      <c r="A79" s="9" t="s">
        <v>133</v>
      </c>
      <c r="B79" s="9"/>
      <c r="C79" s="10" t="s">
        <v>134</v>
      </c>
      <c r="D79" s="11" t="s">
        <v>134</v>
      </c>
      <c r="E79" s="11" t="s">
        <v>134</v>
      </c>
      <c r="F79" s="11" t="s">
        <v>134</v>
      </c>
      <c r="G79" s="11" t="s">
        <v>134</v>
      </c>
      <c r="H79" s="11" t="s">
        <v>134</v>
      </c>
      <c r="I79" s="11" t="s">
        <v>134</v>
      </c>
      <c r="J79" s="11" t="s">
        <v>134</v>
      </c>
      <c r="K79" s="11" t="s">
        <v>134</v>
      </c>
      <c r="L79" s="11" t="s">
        <v>134</v>
      </c>
      <c r="M79" s="11" t="s">
        <v>134</v>
      </c>
      <c r="N79" s="11" t="s">
        <v>134</v>
      </c>
      <c r="O79" s="12" t="s">
        <v>134</v>
      </c>
    </row>
    <row r="81" spans="1:17" ht="15" customHeight="1" x14ac:dyDescent="0.25">
      <c r="A81" s="4" t="s">
        <v>0</v>
      </c>
      <c r="B81" s="2" t="s">
        <v>18</v>
      </c>
      <c r="C81" s="2" t="s">
        <v>2</v>
      </c>
      <c r="D81" s="2" t="s">
        <v>1</v>
      </c>
      <c r="E81" s="2" t="s">
        <v>3</v>
      </c>
      <c r="F81" s="2" t="s">
        <v>4</v>
      </c>
      <c r="G81" s="2" t="s">
        <v>19</v>
      </c>
      <c r="H81" s="2" t="s">
        <v>26</v>
      </c>
      <c r="I81" s="2" t="s">
        <v>5</v>
      </c>
      <c r="J81" s="2" t="s">
        <v>6</v>
      </c>
      <c r="K81" s="2" t="s">
        <v>7</v>
      </c>
      <c r="L81" s="2" t="s">
        <v>8</v>
      </c>
      <c r="M81" s="2" t="s">
        <v>9</v>
      </c>
      <c r="N81" s="2" t="s">
        <v>10</v>
      </c>
      <c r="O81" s="2" t="s">
        <v>11</v>
      </c>
    </row>
    <row r="82" spans="1:17" ht="15" customHeight="1" x14ac:dyDescent="0.25">
      <c r="A82" s="3">
        <v>1</v>
      </c>
      <c r="B82" s="3">
        <v>13273</v>
      </c>
      <c r="C82" s="5" t="s">
        <v>135</v>
      </c>
      <c r="D82" s="3">
        <v>6</v>
      </c>
      <c r="E82" s="5" t="s">
        <v>61</v>
      </c>
      <c r="F82" s="5" t="s">
        <v>65</v>
      </c>
      <c r="G82" s="3">
        <v>60</v>
      </c>
      <c r="H82" s="3">
        <v>27</v>
      </c>
      <c r="I82" s="3">
        <v>4.5</v>
      </c>
      <c r="J82" s="3">
        <v>4.0999999999999996</v>
      </c>
      <c r="K82" s="3" t="s">
        <v>14</v>
      </c>
      <c r="L82" s="3" t="s">
        <v>14</v>
      </c>
      <c r="M82" s="3">
        <v>120.5</v>
      </c>
      <c r="N82" s="3">
        <v>28</v>
      </c>
      <c r="O82" s="3">
        <v>39</v>
      </c>
      <c r="P82" s="8">
        <v>4</v>
      </c>
      <c r="Q82" s="8">
        <v>4</v>
      </c>
    </row>
    <row r="83" spans="1:17" ht="15" customHeight="1" x14ac:dyDescent="0.25">
      <c r="A83" s="3">
        <v>2</v>
      </c>
      <c r="B83" s="3">
        <v>41243</v>
      </c>
      <c r="C83" s="5" t="s">
        <v>136</v>
      </c>
      <c r="D83" s="3">
        <v>1</v>
      </c>
      <c r="E83" s="5" t="s">
        <v>54</v>
      </c>
      <c r="F83" s="5" t="s">
        <v>52</v>
      </c>
      <c r="G83" s="3">
        <v>58.5</v>
      </c>
      <c r="H83" s="3">
        <v>32.5</v>
      </c>
      <c r="I83" s="3">
        <v>3.7</v>
      </c>
      <c r="J83" s="3">
        <v>4.3</v>
      </c>
      <c r="K83" s="3" t="s">
        <v>40</v>
      </c>
      <c r="L83" s="3" t="s">
        <v>15</v>
      </c>
      <c r="M83" s="3">
        <v>181.5</v>
      </c>
      <c r="N83" s="3">
        <v>32</v>
      </c>
      <c r="O83" s="3">
        <v>35</v>
      </c>
      <c r="P83" s="8">
        <v>2.2000000000000002</v>
      </c>
      <c r="Q83" s="8">
        <v>1.8</v>
      </c>
    </row>
    <row r="84" spans="1:17" ht="15" customHeight="1" x14ac:dyDescent="0.25">
      <c r="A84" s="3">
        <v>3</v>
      </c>
      <c r="B84" s="3">
        <v>45221</v>
      </c>
      <c r="C84" s="5" t="s">
        <v>137</v>
      </c>
      <c r="D84" s="3">
        <v>5</v>
      </c>
      <c r="E84" s="5" t="s">
        <v>138</v>
      </c>
      <c r="F84" s="5" t="s">
        <v>139</v>
      </c>
      <c r="G84" s="3">
        <v>57.5</v>
      </c>
      <c r="H84" s="3">
        <v>31.5</v>
      </c>
      <c r="I84" s="3">
        <v>1.9</v>
      </c>
      <c r="J84" s="3">
        <v>3</v>
      </c>
      <c r="K84" s="3" t="s">
        <v>140</v>
      </c>
      <c r="L84" s="3" t="s">
        <v>13</v>
      </c>
      <c r="M84" s="3">
        <v>130.5</v>
      </c>
      <c r="N84" s="3">
        <v>31.5</v>
      </c>
      <c r="O84" s="3">
        <v>29</v>
      </c>
      <c r="P84" s="8">
        <v>7.5</v>
      </c>
      <c r="Q84" s="8">
        <v>8</v>
      </c>
    </row>
    <row r="85" spans="1:17" ht="15" customHeight="1" x14ac:dyDescent="0.25">
      <c r="A85" s="3">
        <v>4</v>
      </c>
      <c r="B85" s="3">
        <v>64314</v>
      </c>
      <c r="C85" s="5" t="s">
        <v>141</v>
      </c>
      <c r="D85" s="3">
        <v>4</v>
      </c>
      <c r="E85" s="5" t="s">
        <v>56</v>
      </c>
      <c r="F85" s="5" t="s">
        <v>49</v>
      </c>
      <c r="G85" s="3">
        <v>57</v>
      </c>
      <c r="H85" s="3">
        <v>32</v>
      </c>
      <c r="I85" s="3">
        <v>4.5</v>
      </c>
      <c r="J85" s="3">
        <v>3.9</v>
      </c>
      <c r="K85" s="3" t="s">
        <v>17</v>
      </c>
      <c r="L85" s="3" t="s">
        <v>12</v>
      </c>
      <c r="M85" s="3">
        <v>145.5</v>
      </c>
      <c r="N85" s="3">
        <v>31.5</v>
      </c>
      <c r="O85" s="3">
        <v>52</v>
      </c>
      <c r="P85" s="8">
        <v>4</v>
      </c>
      <c r="Q85" s="8">
        <v>4.5</v>
      </c>
    </row>
    <row r="86" spans="1:17" ht="15" customHeight="1" x14ac:dyDescent="0.25">
      <c r="A86" s="3">
        <v>5</v>
      </c>
      <c r="B86" s="3">
        <v>53109</v>
      </c>
      <c r="C86" s="5" t="s">
        <v>142</v>
      </c>
      <c r="D86" s="3">
        <v>3</v>
      </c>
      <c r="E86" s="5" t="s">
        <v>45</v>
      </c>
      <c r="F86" s="5" t="s">
        <v>65</v>
      </c>
      <c r="G86" s="3">
        <v>56</v>
      </c>
      <c r="H86" s="3">
        <v>29</v>
      </c>
      <c r="I86" s="3">
        <v>3.8</v>
      </c>
      <c r="J86" s="3">
        <v>4.0999999999999996</v>
      </c>
      <c r="K86" s="3" t="s">
        <v>12</v>
      </c>
      <c r="L86" s="3" t="s">
        <v>32</v>
      </c>
      <c r="M86" s="3">
        <v>113.5</v>
      </c>
      <c r="N86" s="3">
        <v>28</v>
      </c>
      <c r="O86" s="3">
        <v>25</v>
      </c>
      <c r="P86" s="8">
        <v>7</v>
      </c>
      <c r="Q86" s="8">
        <v>10</v>
      </c>
    </row>
    <row r="87" spans="1:17" ht="15" customHeight="1" x14ac:dyDescent="0.25">
      <c r="A87" s="3">
        <v>6</v>
      </c>
      <c r="B87" s="3">
        <v>10951</v>
      </c>
      <c r="C87" s="5" t="s">
        <v>143</v>
      </c>
      <c r="D87" s="3">
        <v>2</v>
      </c>
      <c r="E87" s="5" t="s">
        <v>64</v>
      </c>
      <c r="F87" s="5" t="s">
        <v>65</v>
      </c>
      <c r="G87" s="3">
        <v>54.5</v>
      </c>
      <c r="H87" s="3">
        <v>30.5</v>
      </c>
      <c r="I87" s="3">
        <v>4.5</v>
      </c>
      <c r="J87" s="3">
        <v>4.0999999999999996</v>
      </c>
      <c r="K87" s="3" t="s">
        <v>24</v>
      </c>
      <c r="L87" s="3" t="s">
        <v>24</v>
      </c>
      <c r="M87" s="3">
        <v>147</v>
      </c>
      <c r="N87" s="3">
        <v>34.5</v>
      </c>
      <c r="O87" s="3">
        <v>25</v>
      </c>
      <c r="P87" s="8">
        <v>2.85</v>
      </c>
      <c r="Q87" s="8">
        <v>3.3</v>
      </c>
    </row>
    <row r="88" spans="1:17" ht="15" customHeight="1" x14ac:dyDescent="0.25">
      <c r="A88" s="3">
        <v>7</v>
      </c>
      <c r="B88" s="3">
        <v>10055</v>
      </c>
      <c r="C88" s="5" t="s">
        <v>144</v>
      </c>
      <c r="D88" s="3">
        <v>7</v>
      </c>
      <c r="E88" s="5" t="s">
        <v>51</v>
      </c>
      <c r="F88" s="5" t="s">
        <v>139</v>
      </c>
      <c r="G88" s="3">
        <v>53.5</v>
      </c>
      <c r="H88" s="3">
        <v>31.5</v>
      </c>
      <c r="I88" s="3">
        <v>3.4</v>
      </c>
      <c r="J88" s="3">
        <v>3</v>
      </c>
      <c r="K88" s="3" t="s">
        <v>145</v>
      </c>
      <c r="L88" s="3" t="s">
        <v>12</v>
      </c>
      <c r="M88" s="3">
        <v>98.5</v>
      </c>
      <c r="N88" s="3">
        <v>31</v>
      </c>
      <c r="O88" s="3">
        <v>39</v>
      </c>
      <c r="P88" s="8">
        <v>12</v>
      </c>
      <c r="Q88" s="8">
        <v>12</v>
      </c>
    </row>
    <row r="89" spans="1:17" ht="15" customHeight="1" x14ac:dyDescent="0.25">
      <c r="A89" s="3">
        <v>8</v>
      </c>
      <c r="B89" s="3">
        <v>43677</v>
      </c>
      <c r="C89" s="5" t="s">
        <v>146</v>
      </c>
      <c r="D89" s="3">
        <v>8</v>
      </c>
      <c r="E89" s="5" t="s">
        <v>58</v>
      </c>
      <c r="F89" s="5" t="s">
        <v>147</v>
      </c>
      <c r="G89" s="3">
        <v>52.5</v>
      </c>
      <c r="H89" s="3">
        <v>28</v>
      </c>
      <c r="I89" s="3">
        <v>3.2</v>
      </c>
      <c r="J89" s="3">
        <v>2.2000000000000002</v>
      </c>
      <c r="K89" s="3" t="s">
        <v>25</v>
      </c>
      <c r="L89" s="3" t="s">
        <v>20</v>
      </c>
      <c r="M89" s="3">
        <v>108.5</v>
      </c>
      <c r="N89" s="3">
        <v>31</v>
      </c>
      <c r="O89" s="3">
        <v>25</v>
      </c>
      <c r="P89" s="8">
        <v>12</v>
      </c>
      <c r="Q89" s="8">
        <v>14</v>
      </c>
    </row>
    <row r="93" spans="1:17" ht="15" customHeight="1" x14ac:dyDescent="0.25">
      <c r="A93" s="13">
        <v>6</v>
      </c>
      <c r="B93" s="13"/>
      <c r="C93" s="14" t="s">
        <v>148</v>
      </c>
      <c r="D93" s="15" t="s">
        <v>148</v>
      </c>
      <c r="E93" s="15" t="s">
        <v>148</v>
      </c>
      <c r="F93" s="15" t="s">
        <v>148</v>
      </c>
      <c r="G93" s="15" t="s">
        <v>148</v>
      </c>
      <c r="H93" s="15" t="s">
        <v>148</v>
      </c>
      <c r="I93" s="15" t="s">
        <v>148</v>
      </c>
      <c r="J93" s="15" t="s">
        <v>148</v>
      </c>
      <c r="K93" s="15" t="s">
        <v>148</v>
      </c>
      <c r="L93" s="15" t="s">
        <v>148</v>
      </c>
      <c r="M93" s="15" t="s">
        <v>148</v>
      </c>
      <c r="N93" s="15" t="s">
        <v>148</v>
      </c>
      <c r="O93" s="16" t="s">
        <v>148</v>
      </c>
    </row>
    <row r="94" spans="1:17" ht="15" customHeight="1" x14ac:dyDescent="0.25">
      <c r="A94" s="13"/>
      <c r="B94" s="13"/>
      <c r="C94" s="10" t="s">
        <v>149</v>
      </c>
      <c r="D94" s="11" t="s">
        <v>149</v>
      </c>
      <c r="E94" s="11" t="s">
        <v>149</v>
      </c>
      <c r="F94" s="11" t="s">
        <v>149</v>
      </c>
      <c r="G94" s="11" t="s">
        <v>149</v>
      </c>
      <c r="H94" s="11" t="s">
        <v>149</v>
      </c>
      <c r="I94" s="11" t="s">
        <v>149</v>
      </c>
      <c r="J94" s="11" t="s">
        <v>149</v>
      </c>
      <c r="K94" s="11" t="s">
        <v>149</v>
      </c>
      <c r="L94" s="11" t="s">
        <v>149</v>
      </c>
      <c r="M94" s="11" t="s">
        <v>149</v>
      </c>
      <c r="N94" s="11" t="s">
        <v>149</v>
      </c>
      <c r="O94" s="12" t="s">
        <v>149</v>
      </c>
    </row>
    <row r="95" spans="1:17" ht="15" customHeight="1" x14ac:dyDescent="0.25">
      <c r="A95" s="9" t="s">
        <v>150</v>
      </c>
      <c r="B95" s="9"/>
      <c r="C95" s="10" t="s">
        <v>151</v>
      </c>
      <c r="D95" s="11" t="s">
        <v>151</v>
      </c>
      <c r="E95" s="11" t="s">
        <v>151</v>
      </c>
      <c r="F95" s="11" t="s">
        <v>151</v>
      </c>
      <c r="G95" s="11" t="s">
        <v>151</v>
      </c>
      <c r="H95" s="11" t="s">
        <v>151</v>
      </c>
      <c r="I95" s="11" t="s">
        <v>151</v>
      </c>
      <c r="J95" s="11" t="s">
        <v>151</v>
      </c>
      <c r="K95" s="11" t="s">
        <v>151</v>
      </c>
      <c r="L95" s="11" t="s">
        <v>151</v>
      </c>
      <c r="M95" s="11" t="s">
        <v>151</v>
      </c>
      <c r="N95" s="11" t="s">
        <v>151</v>
      </c>
      <c r="O95" s="12" t="s">
        <v>151</v>
      </c>
    </row>
    <row r="97" spans="1:17" ht="15" customHeight="1" x14ac:dyDescent="0.25">
      <c r="A97" s="4" t="s">
        <v>0</v>
      </c>
      <c r="B97" s="2" t="s">
        <v>18</v>
      </c>
      <c r="C97" s="2" t="s">
        <v>2</v>
      </c>
      <c r="D97" s="2" t="s">
        <v>1</v>
      </c>
      <c r="E97" s="2" t="s">
        <v>3</v>
      </c>
      <c r="F97" s="2" t="s">
        <v>4</v>
      </c>
      <c r="G97" s="2" t="s">
        <v>19</v>
      </c>
      <c r="H97" s="2" t="s">
        <v>26</v>
      </c>
      <c r="I97" s="2" t="s">
        <v>5</v>
      </c>
      <c r="J97" s="2" t="s">
        <v>6</v>
      </c>
      <c r="K97" s="2" t="s">
        <v>7</v>
      </c>
      <c r="L97" s="2" t="s">
        <v>8</v>
      </c>
      <c r="M97" s="2" t="s">
        <v>9</v>
      </c>
      <c r="N97" s="2" t="s">
        <v>10</v>
      </c>
      <c r="O97" s="2" t="s">
        <v>11</v>
      </c>
    </row>
    <row r="98" spans="1:17" ht="15" customHeight="1" x14ac:dyDescent="0.25">
      <c r="A98" s="3">
        <v>1</v>
      </c>
      <c r="B98" s="3" t="s">
        <v>152</v>
      </c>
      <c r="C98" s="5" t="s">
        <v>153</v>
      </c>
      <c r="D98" s="3">
        <v>5</v>
      </c>
      <c r="E98" s="5" t="s">
        <v>61</v>
      </c>
      <c r="F98" s="5" t="s">
        <v>65</v>
      </c>
      <c r="G98" s="3">
        <v>60</v>
      </c>
      <c r="H98" s="3">
        <v>34</v>
      </c>
      <c r="I98" s="3">
        <v>4.5</v>
      </c>
      <c r="J98" s="3">
        <v>4.0999999999999996</v>
      </c>
      <c r="K98" s="3" t="s">
        <v>17</v>
      </c>
      <c r="L98" s="3" t="s">
        <v>12</v>
      </c>
      <c r="M98" s="3">
        <v>89.5</v>
      </c>
      <c r="N98" s="3">
        <v>36</v>
      </c>
      <c r="O98" s="3">
        <v>29</v>
      </c>
      <c r="P98" s="8">
        <v>14</v>
      </c>
      <c r="Q98" s="8">
        <v>12</v>
      </c>
    </row>
    <row r="99" spans="1:17" ht="15" customHeight="1" x14ac:dyDescent="0.25">
      <c r="A99" s="3">
        <v>2</v>
      </c>
      <c r="B99" s="3" t="s">
        <v>154</v>
      </c>
      <c r="C99" s="5" t="s">
        <v>155</v>
      </c>
      <c r="D99" s="3">
        <v>10</v>
      </c>
      <c r="E99" s="5" t="s">
        <v>95</v>
      </c>
      <c r="F99" s="5" t="s">
        <v>77</v>
      </c>
      <c r="G99" s="3">
        <v>59</v>
      </c>
      <c r="H99" s="3">
        <v>37</v>
      </c>
      <c r="I99" s="3">
        <v>4.5999999999999996</v>
      </c>
      <c r="J99" s="3">
        <v>3.3</v>
      </c>
      <c r="K99" s="3" t="s">
        <v>156</v>
      </c>
      <c r="L99" s="3" t="s">
        <v>12</v>
      </c>
      <c r="M99" s="3">
        <v>111.5</v>
      </c>
      <c r="N99" s="3">
        <v>36.5</v>
      </c>
      <c r="O99" s="3">
        <v>56</v>
      </c>
      <c r="P99" s="8">
        <v>3.5</v>
      </c>
      <c r="Q99" s="8">
        <v>3.3</v>
      </c>
    </row>
    <row r="100" spans="1:17" ht="15" customHeight="1" x14ac:dyDescent="0.25">
      <c r="A100" s="3">
        <v>3</v>
      </c>
      <c r="B100" s="3" t="s">
        <v>157</v>
      </c>
      <c r="C100" s="5" t="s">
        <v>158</v>
      </c>
      <c r="D100" s="3">
        <v>3</v>
      </c>
      <c r="E100" s="5" t="s">
        <v>56</v>
      </c>
      <c r="F100" s="5" t="s">
        <v>49</v>
      </c>
      <c r="G100" s="3">
        <v>58</v>
      </c>
      <c r="H100" s="3">
        <v>43</v>
      </c>
      <c r="I100" s="3">
        <v>4.5</v>
      </c>
      <c r="J100" s="3">
        <v>3.9</v>
      </c>
      <c r="K100" s="3" t="s">
        <v>27</v>
      </c>
      <c r="L100" s="3" t="s">
        <v>12</v>
      </c>
      <c r="M100" s="3">
        <v>130.5</v>
      </c>
      <c r="N100" s="3">
        <v>39.5</v>
      </c>
      <c r="O100" s="3">
        <v>84</v>
      </c>
      <c r="P100" s="8">
        <v>5.5</v>
      </c>
      <c r="Q100" s="8">
        <v>6.5</v>
      </c>
    </row>
    <row r="101" spans="1:17" ht="15" customHeight="1" x14ac:dyDescent="0.25">
      <c r="A101" s="3">
        <v>4</v>
      </c>
      <c r="B101" s="3">
        <v>14566</v>
      </c>
      <c r="C101" s="5" t="s">
        <v>159</v>
      </c>
      <c r="D101" s="3">
        <v>4</v>
      </c>
      <c r="E101" s="5" t="s">
        <v>67</v>
      </c>
      <c r="F101" s="5" t="s">
        <v>122</v>
      </c>
      <c r="G101" s="3">
        <v>56.5</v>
      </c>
      <c r="H101" s="3">
        <v>29.5</v>
      </c>
      <c r="I101" s="3">
        <v>1.4</v>
      </c>
      <c r="J101" s="3">
        <v>3.1</v>
      </c>
      <c r="K101" s="3" t="s">
        <v>12</v>
      </c>
      <c r="L101" s="3" t="s">
        <v>12</v>
      </c>
      <c r="M101" s="3">
        <v>103.5</v>
      </c>
      <c r="N101" s="3">
        <v>25.5</v>
      </c>
      <c r="O101" s="3">
        <v>14</v>
      </c>
      <c r="P101" s="8">
        <v>14</v>
      </c>
      <c r="Q101" s="8">
        <v>16</v>
      </c>
    </row>
    <row r="102" spans="1:17" ht="15" customHeight="1" x14ac:dyDescent="0.25">
      <c r="A102" s="3">
        <v>5</v>
      </c>
      <c r="B102" s="3">
        <v>43741</v>
      </c>
      <c r="C102" s="5" t="s">
        <v>160</v>
      </c>
      <c r="D102" s="3">
        <v>2</v>
      </c>
      <c r="E102" s="5" t="s">
        <v>45</v>
      </c>
      <c r="F102" s="5" t="s">
        <v>49</v>
      </c>
      <c r="G102" s="3">
        <v>55</v>
      </c>
      <c r="H102" s="3">
        <v>36.5</v>
      </c>
      <c r="I102" s="3">
        <v>3.8</v>
      </c>
      <c r="J102" s="3">
        <v>3.9</v>
      </c>
      <c r="K102" s="3" t="s">
        <v>17</v>
      </c>
      <c r="L102" s="3" t="s">
        <v>14</v>
      </c>
      <c r="M102" s="3">
        <v>131</v>
      </c>
      <c r="N102" s="3">
        <v>40.5</v>
      </c>
      <c r="O102" s="3">
        <v>25</v>
      </c>
      <c r="P102" s="8">
        <v>4.5</v>
      </c>
      <c r="Q102" s="8">
        <v>5.5</v>
      </c>
    </row>
    <row r="103" spans="1:17" ht="15" customHeight="1" x14ac:dyDescent="0.25">
      <c r="A103" s="3">
        <v>6</v>
      </c>
      <c r="B103" s="3">
        <v>75508</v>
      </c>
      <c r="C103" s="5" t="s">
        <v>161</v>
      </c>
      <c r="D103" s="3">
        <v>1</v>
      </c>
      <c r="E103" s="5" t="s">
        <v>162</v>
      </c>
      <c r="F103" s="5" t="s">
        <v>59</v>
      </c>
      <c r="G103" s="3">
        <v>54.5</v>
      </c>
      <c r="H103" s="3">
        <v>44</v>
      </c>
      <c r="I103" s="3">
        <v>2.1</v>
      </c>
      <c r="J103" s="3">
        <v>4.0999999999999996</v>
      </c>
      <c r="K103" s="3" t="s">
        <v>14</v>
      </c>
      <c r="L103" s="3" t="s">
        <v>12</v>
      </c>
      <c r="M103" s="3">
        <v>141.5</v>
      </c>
      <c r="N103" s="3">
        <v>44</v>
      </c>
      <c r="O103" s="3">
        <v>28</v>
      </c>
      <c r="P103" s="8">
        <v>7.5</v>
      </c>
      <c r="Q103" s="8">
        <v>4.5</v>
      </c>
    </row>
    <row r="104" spans="1:17" ht="15" customHeight="1" x14ac:dyDescent="0.25">
      <c r="A104" s="3">
        <v>7</v>
      </c>
      <c r="B104" s="3">
        <v>52110</v>
      </c>
      <c r="C104" s="5" t="s">
        <v>163</v>
      </c>
      <c r="D104" s="3">
        <v>9</v>
      </c>
      <c r="E104" s="5" t="s">
        <v>54</v>
      </c>
      <c r="F104" s="5" t="s">
        <v>65</v>
      </c>
      <c r="G104" s="3">
        <v>54</v>
      </c>
      <c r="H104" s="3">
        <v>37</v>
      </c>
      <c r="I104" s="3">
        <v>3.7</v>
      </c>
      <c r="J104" s="3">
        <v>4.0999999999999996</v>
      </c>
      <c r="K104" s="3" t="s">
        <v>12</v>
      </c>
      <c r="L104" s="3" t="s">
        <v>12</v>
      </c>
      <c r="M104" s="3">
        <v>98</v>
      </c>
      <c r="N104" s="3">
        <v>36.5</v>
      </c>
      <c r="O104" s="3">
        <v>29</v>
      </c>
      <c r="P104" s="8">
        <v>12</v>
      </c>
      <c r="Q104" s="8">
        <v>12</v>
      </c>
    </row>
    <row r="105" spans="1:17" ht="15" customHeight="1" x14ac:dyDescent="0.25">
      <c r="A105" s="3">
        <v>8</v>
      </c>
      <c r="B105" s="3">
        <v>21274</v>
      </c>
      <c r="C105" s="5" t="s">
        <v>164</v>
      </c>
      <c r="D105" s="3">
        <v>6</v>
      </c>
      <c r="E105" s="5" t="s">
        <v>64</v>
      </c>
      <c r="F105" s="5" t="s">
        <v>65</v>
      </c>
      <c r="G105" s="3">
        <v>53</v>
      </c>
      <c r="H105" s="3">
        <v>32</v>
      </c>
      <c r="I105" s="3">
        <v>4.5</v>
      </c>
      <c r="J105" s="3">
        <v>4.0999999999999996</v>
      </c>
      <c r="K105" s="3" t="s">
        <v>165</v>
      </c>
      <c r="L105" s="3" t="s">
        <v>12</v>
      </c>
      <c r="M105" s="3">
        <v>122</v>
      </c>
      <c r="N105" s="3">
        <v>38</v>
      </c>
      <c r="O105" s="3">
        <v>14</v>
      </c>
      <c r="P105" s="8">
        <v>5.5</v>
      </c>
      <c r="Q105" s="8">
        <v>7</v>
      </c>
    </row>
    <row r="106" spans="1:17" ht="15" customHeight="1" x14ac:dyDescent="0.25">
      <c r="A106" s="3">
        <v>9</v>
      </c>
      <c r="B106" s="3">
        <v>32143</v>
      </c>
      <c r="C106" s="5" t="s">
        <v>166</v>
      </c>
      <c r="D106" s="3">
        <v>7</v>
      </c>
      <c r="E106" s="5" t="s">
        <v>58</v>
      </c>
      <c r="F106" s="5" t="s">
        <v>100</v>
      </c>
      <c r="G106" s="3">
        <v>52.5</v>
      </c>
      <c r="H106" s="3">
        <v>33.5</v>
      </c>
      <c r="I106" s="3">
        <v>3.2</v>
      </c>
      <c r="J106" s="3">
        <v>2.2000000000000002</v>
      </c>
      <c r="K106" s="3" t="s">
        <v>22</v>
      </c>
      <c r="L106" s="3" t="s">
        <v>12</v>
      </c>
      <c r="M106" s="3">
        <v>109.5</v>
      </c>
      <c r="N106" s="3">
        <v>34</v>
      </c>
      <c r="O106" s="3">
        <v>14</v>
      </c>
      <c r="P106" s="8">
        <v>7</v>
      </c>
      <c r="Q106" s="8">
        <v>7</v>
      </c>
    </row>
    <row r="107" spans="1:17" ht="15" customHeight="1" x14ac:dyDescent="0.25">
      <c r="A107" s="3">
        <v>10</v>
      </c>
      <c r="B107" s="3">
        <v>34625</v>
      </c>
      <c r="C107" s="5" t="s">
        <v>167</v>
      </c>
      <c r="D107" s="3">
        <v>11</v>
      </c>
      <c r="E107" s="5" t="s">
        <v>75</v>
      </c>
      <c r="F107" s="5" t="s">
        <v>52</v>
      </c>
      <c r="G107" s="3">
        <v>52.5</v>
      </c>
      <c r="H107" s="3">
        <v>39.5</v>
      </c>
      <c r="I107" s="3">
        <v>2</v>
      </c>
      <c r="J107" s="3">
        <v>4.3</v>
      </c>
      <c r="K107" s="3" t="s">
        <v>21</v>
      </c>
      <c r="L107" s="3" t="s">
        <v>12</v>
      </c>
      <c r="M107" s="3">
        <v>74.5</v>
      </c>
      <c r="N107" s="3">
        <v>36</v>
      </c>
      <c r="O107" s="3">
        <v>52</v>
      </c>
      <c r="P107" s="8">
        <v>10</v>
      </c>
      <c r="Q107" s="8">
        <v>13</v>
      </c>
    </row>
    <row r="108" spans="1:17" ht="15" customHeight="1" x14ac:dyDescent="0.25">
      <c r="A108" s="3">
        <v>11</v>
      </c>
      <c r="B108" s="3">
        <v>5132</v>
      </c>
      <c r="C108" s="5" t="s">
        <v>168</v>
      </c>
      <c r="D108" s="3">
        <v>8</v>
      </c>
      <c r="E108" s="5" t="s">
        <v>70</v>
      </c>
      <c r="F108" s="5" t="s">
        <v>49</v>
      </c>
      <c r="G108" s="3">
        <v>52</v>
      </c>
      <c r="H108" s="3">
        <v>37</v>
      </c>
      <c r="I108" s="3">
        <v>3.9</v>
      </c>
      <c r="J108" s="3">
        <v>3.9</v>
      </c>
      <c r="K108" s="3" t="s">
        <v>169</v>
      </c>
      <c r="L108" s="3" t="s">
        <v>12</v>
      </c>
      <c r="M108" s="3">
        <v>136.5</v>
      </c>
      <c r="N108" s="3">
        <v>42.5</v>
      </c>
      <c r="O108" s="3">
        <v>25</v>
      </c>
      <c r="P108" s="8">
        <v>5.5</v>
      </c>
      <c r="Q108" s="8">
        <v>5.65</v>
      </c>
    </row>
    <row r="112" spans="1:17" ht="15" customHeight="1" x14ac:dyDescent="0.25">
      <c r="A112" s="13">
        <v>7</v>
      </c>
      <c r="B112" s="13"/>
      <c r="C112" s="14" t="s">
        <v>170</v>
      </c>
      <c r="D112" s="15" t="s">
        <v>170</v>
      </c>
      <c r="E112" s="15" t="s">
        <v>170</v>
      </c>
      <c r="F112" s="15" t="s">
        <v>170</v>
      </c>
      <c r="G112" s="15" t="s">
        <v>170</v>
      </c>
      <c r="H112" s="15" t="s">
        <v>170</v>
      </c>
      <c r="I112" s="15" t="s">
        <v>170</v>
      </c>
      <c r="J112" s="15" t="s">
        <v>170</v>
      </c>
      <c r="K112" s="15" t="s">
        <v>170</v>
      </c>
      <c r="L112" s="15" t="s">
        <v>170</v>
      </c>
      <c r="M112" s="15" t="s">
        <v>170</v>
      </c>
      <c r="N112" s="15" t="s">
        <v>170</v>
      </c>
      <c r="O112" s="16" t="s">
        <v>170</v>
      </c>
    </row>
    <row r="113" spans="1:17" ht="15" customHeight="1" x14ac:dyDescent="0.25">
      <c r="A113" s="13"/>
      <c r="B113" s="13"/>
      <c r="C113" s="10" t="s">
        <v>132</v>
      </c>
      <c r="D113" s="11" t="s">
        <v>132</v>
      </c>
      <c r="E113" s="11" t="s">
        <v>132</v>
      </c>
      <c r="F113" s="11" t="s">
        <v>132</v>
      </c>
      <c r="G113" s="11" t="s">
        <v>132</v>
      </c>
      <c r="H113" s="11" t="s">
        <v>132</v>
      </c>
      <c r="I113" s="11" t="s">
        <v>132</v>
      </c>
      <c r="J113" s="11" t="s">
        <v>132</v>
      </c>
      <c r="K113" s="11" t="s">
        <v>132</v>
      </c>
      <c r="L113" s="11" t="s">
        <v>132</v>
      </c>
      <c r="M113" s="11" t="s">
        <v>132</v>
      </c>
      <c r="N113" s="11" t="s">
        <v>132</v>
      </c>
      <c r="O113" s="12" t="s">
        <v>132</v>
      </c>
    </row>
    <row r="114" spans="1:17" ht="15" customHeight="1" x14ac:dyDescent="0.25">
      <c r="A114" s="9" t="s">
        <v>171</v>
      </c>
      <c r="B114" s="9"/>
      <c r="C114" s="10" t="s">
        <v>151</v>
      </c>
      <c r="D114" s="11" t="s">
        <v>151</v>
      </c>
      <c r="E114" s="11" t="s">
        <v>151</v>
      </c>
      <c r="F114" s="11" t="s">
        <v>151</v>
      </c>
      <c r="G114" s="11" t="s">
        <v>151</v>
      </c>
      <c r="H114" s="11" t="s">
        <v>151</v>
      </c>
      <c r="I114" s="11" t="s">
        <v>151</v>
      </c>
      <c r="J114" s="11" t="s">
        <v>151</v>
      </c>
      <c r="K114" s="11" t="s">
        <v>151</v>
      </c>
      <c r="L114" s="11" t="s">
        <v>151</v>
      </c>
      <c r="M114" s="11" t="s">
        <v>151</v>
      </c>
      <c r="N114" s="11" t="s">
        <v>151</v>
      </c>
      <c r="O114" s="12" t="s">
        <v>151</v>
      </c>
    </row>
    <row r="116" spans="1:17" ht="15" customHeight="1" x14ac:dyDescent="0.25">
      <c r="A116" s="4" t="s">
        <v>0</v>
      </c>
      <c r="B116" s="2" t="s">
        <v>18</v>
      </c>
      <c r="C116" s="2" t="s">
        <v>2</v>
      </c>
      <c r="D116" s="2" t="s">
        <v>1</v>
      </c>
      <c r="E116" s="2" t="s">
        <v>3</v>
      </c>
      <c r="F116" s="2" t="s">
        <v>4</v>
      </c>
      <c r="G116" s="2" t="s">
        <v>19</v>
      </c>
      <c r="H116" s="2" t="s">
        <v>26</v>
      </c>
      <c r="I116" s="2" t="s">
        <v>5</v>
      </c>
      <c r="J116" s="2" t="s">
        <v>6</v>
      </c>
      <c r="K116" s="2" t="s">
        <v>7</v>
      </c>
      <c r="L116" s="2" t="s">
        <v>8</v>
      </c>
      <c r="M116" s="2" t="s">
        <v>9</v>
      </c>
      <c r="N116" s="2" t="s">
        <v>10</v>
      </c>
      <c r="O116" s="2" t="s">
        <v>11</v>
      </c>
    </row>
    <row r="117" spans="1:17" ht="15" customHeight="1" x14ac:dyDescent="0.25">
      <c r="A117" s="3">
        <v>1</v>
      </c>
      <c r="B117" s="3">
        <v>82185</v>
      </c>
      <c r="C117" s="5" t="s">
        <v>172</v>
      </c>
      <c r="D117" s="3">
        <v>9</v>
      </c>
      <c r="E117" s="5" t="s">
        <v>70</v>
      </c>
      <c r="F117" s="5" t="s">
        <v>128</v>
      </c>
      <c r="G117" s="3">
        <v>60</v>
      </c>
      <c r="H117" s="3">
        <v>29</v>
      </c>
      <c r="I117" s="3">
        <v>3.9</v>
      </c>
      <c r="J117" s="3">
        <v>1.7</v>
      </c>
      <c r="K117" s="3" t="s">
        <v>12</v>
      </c>
      <c r="L117" s="3" t="s">
        <v>12</v>
      </c>
      <c r="M117" s="3">
        <v>156.5</v>
      </c>
      <c r="N117" s="3">
        <v>34</v>
      </c>
      <c r="O117" s="3">
        <v>21</v>
      </c>
      <c r="P117" s="8">
        <v>5.5</v>
      </c>
      <c r="Q117" s="8">
        <v>6</v>
      </c>
    </row>
    <row r="118" spans="1:17" ht="15" customHeight="1" x14ac:dyDescent="0.25">
      <c r="A118" s="3">
        <v>2</v>
      </c>
      <c r="B118" s="3">
        <v>48141</v>
      </c>
      <c r="C118" s="5" t="s">
        <v>173</v>
      </c>
      <c r="D118" s="3">
        <v>6</v>
      </c>
      <c r="E118" s="5" t="s">
        <v>54</v>
      </c>
      <c r="F118" s="5" t="s">
        <v>139</v>
      </c>
      <c r="G118" s="3">
        <v>59.5</v>
      </c>
      <c r="H118" s="3">
        <v>26.5</v>
      </c>
      <c r="I118" s="3">
        <v>3.7</v>
      </c>
      <c r="J118" s="3">
        <v>3</v>
      </c>
      <c r="K118" s="3" t="s">
        <v>17</v>
      </c>
      <c r="L118" s="3" t="s">
        <v>12</v>
      </c>
      <c r="M118" s="3">
        <v>120</v>
      </c>
      <c r="N118" s="3">
        <v>26.5</v>
      </c>
      <c r="O118" s="3">
        <v>39</v>
      </c>
      <c r="P118" s="8">
        <v>5</v>
      </c>
      <c r="Q118" s="8">
        <v>4.6500000000000004</v>
      </c>
    </row>
    <row r="119" spans="1:17" ht="15" customHeight="1" x14ac:dyDescent="0.25">
      <c r="A119" s="3">
        <v>3</v>
      </c>
      <c r="B119" s="3" t="s">
        <v>174</v>
      </c>
      <c r="C119" s="5" t="s">
        <v>175</v>
      </c>
      <c r="D119" s="3">
        <v>7</v>
      </c>
      <c r="E119" s="5" t="s">
        <v>45</v>
      </c>
      <c r="F119" s="5" t="s">
        <v>46</v>
      </c>
      <c r="G119" s="3">
        <v>59.5</v>
      </c>
      <c r="H119" s="3">
        <v>25.5</v>
      </c>
      <c r="I119" s="3">
        <v>3.8</v>
      </c>
      <c r="J119" s="3">
        <v>3.7</v>
      </c>
      <c r="K119" s="3" t="s">
        <v>16</v>
      </c>
      <c r="L119" s="3" t="s">
        <v>12</v>
      </c>
      <c r="M119" s="3">
        <v>131</v>
      </c>
      <c r="N119" s="3">
        <v>29.5</v>
      </c>
      <c r="O119" s="3">
        <v>14</v>
      </c>
      <c r="P119" s="8">
        <v>6.5</v>
      </c>
      <c r="Q119" s="8">
        <v>6</v>
      </c>
    </row>
    <row r="120" spans="1:17" ht="15" customHeight="1" x14ac:dyDescent="0.25">
      <c r="A120" s="3">
        <v>4</v>
      </c>
      <c r="B120" s="3">
        <v>94617</v>
      </c>
      <c r="C120" s="5" t="s">
        <v>176</v>
      </c>
      <c r="D120" s="3">
        <v>1</v>
      </c>
      <c r="E120" s="5" t="s">
        <v>61</v>
      </c>
      <c r="F120" s="5" t="s">
        <v>65</v>
      </c>
      <c r="G120" s="3">
        <v>58.5</v>
      </c>
      <c r="H120" s="3">
        <v>28</v>
      </c>
      <c r="I120" s="3">
        <v>4.5</v>
      </c>
      <c r="J120" s="3">
        <v>4.0999999999999996</v>
      </c>
      <c r="K120" s="3" t="s">
        <v>12</v>
      </c>
      <c r="L120" s="3" t="s">
        <v>12</v>
      </c>
      <c r="M120" s="3">
        <v>86.5</v>
      </c>
      <c r="N120" s="3">
        <v>29</v>
      </c>
      <c r="O120" s="3">
        <v>39</v>
      </c>
      <c r="P120" s="8">
        <v>9</v>
      </c>
      <c r="Q120" s="8">
        <v>8</v>
      </c>
    </row>
    <row r="121" spans="1:17" ht="15" customHeight="1" x14ac:dyDescent="0.25">
      <c r="A121" s="3">
        <v>5</v>
      </c>
      <c r="B121" s="3">
        <v>75922</v>
      </c>
      <c r="C121" s="5" t="s">
        <v>177</v>
      </c>
      <c r="D121" s="3">
        <v>4</v>
      </c>
      <c r="E121" s="5" t="s">
        <v>64</v>
      </c>
      <c r="F121" s="5" t="s">
        <v>65</v>
      </c>
      <c r="G121" s="3">
        <v>58.5</v>
      </c>
      <c r="H121" s="3">
        <v>31</v>
      </c>
      <c r="I121" s="3">
        <v>4.5</v>
      </c>
      <c r="J121" s="3">
        <v>4.0999999999999996</v>
      </c>
      <c r="K121" s="3" t="s">
        <v>15</v>
      </c>
      <c r="L121" s="3" t="s">
        <v>12</v>
      </c>
      <c r="M121" s="3">
        <v>178</v>
      </c>
      <c r="N121" s="3">
        <v>33</v>
      </c>
      <c r="O121" s="3">
        <v>21</v>
      </c>
      <c r="P121" s="8">
        <v>1.4</v>
      </c>
      <c r="Q121" s="8">
        <v>1.5</v>
      </c>
    </row>
    <row r="122" spans="1:17" ht="15" customHeight="1" x14ac:dyDescent="0.25">
      <c r="A122" s="3">
        <v>6</v>
      </c>
      <c r="B122" s="3" t="s">
        <v>178</v>
      </c>
      <c r="C122" s="5" t="s">
        <v>179</v>
      </c>
      <c r="D122" s="3">
        <v>8</v>
      </c>
      <c r="E122" s="5" t="s">
        <v>75</v>
      </c>
      <c r="F122" s="5" t="s">
        <v>52</v>
      </c>
      <c r="G122" s="3">
        <v>57</v>
      </c>
      <c r="H122" s="3">
        <v>27</v>
      </c>
      <c r="I122" s="3">
        <v>2</v>
      </c>
      <c r="J122" s="3">
        <v>4.3</v>
      </c>
      <c r="K122" s="3" t="s">
        <v>16</v>
      </c>
      <c r="L122" s="3" t="s">
        <v>12</v>
      </c>
      <c r="M122" s="3">
        <v>93.5</v>
      </c>
      <c r="N122" s="3">
        <v>25</v>
      </c>
      <c r="O122" s="3">
        <v>52</v>
      </c>
      <c r="P122" s="8">
        <v>22</v>
      </c>
      <c r="Q122" s="8">
        <v>25</v>
      </c>
    </row>
    <row r="123" spans="1:17" ht="15" customHeight="1" x14ac:dyDescent="0.25">
      <c r="A123" s="3">
        <v>7</v>
      </c>
      <c r="B123" s="3" t="s">
        <v>180</v>
      </c>
      <c r="C123" s="5" t="s">
        <v>181</v>
      </c>
      <c r="D123" s="3">
        <v>3</v>
      </c>
      <c r="E123" s="5" t="s">
        <v>51</v>
      </c>
      <c r="F123" s="5" t="s">
        <v>139</v>
      </c>
      <c r="G123" s="3">
        <v>56.5</v>
      </c>
      <c r="H123" s="3">
        <v>29.5</v>
      </c>
      <c r="I123" s="3">
        <v>3.4</v>
      </c>
      <c r="J123" s="3">
        <v>3</v>
      </c>
      <c r="K123" s="3" t="s">
        <v>182</v>
      </c>
      <c r="L123" s="3" t="s">
        <v>12</v>
      </c>
      <c r="M123" s="3">
        <v>81.5</v>
      </c>
      <c r="N123" s="3">
        <v>25</v>
      </c>
      <c r="O123" s="3">
        <v>63</v>
      </c>
      <c r="P123" s="8">
        <v>7.5</v>
      </c>
      <c r="Q123" s="8">
        <v>6</v>
      </c>
    </row>
    <row r="124" spans="1:17" ht="15" customHeight="1" x14ac:dyDescent="0.25">
      <c r="A124" s="3">
        <v>8</v>
      </c>
      <c r="B124" s="3">
        <v>83654</v>
      </c>
      <c r="C124" s="5" t="s">
        <v>183</v>
      </c>
      <c r="D124" s="3">
        <v>5</v>
      </c>
      <c r="E124" s="5" t="s">
        <v>67</v>
      </c>
      <c r="F124" s="5" t="s">
        <v>122</v>
      </c>
      <c r="G124" s="3">
        <v>56</v>
      </c>
      <c r="H124" s="3">
        <v>30</v>
      </c>
      <c r="I124" s="3">
        <v>1.4</v>
      </c>
      <c r="J124" s="3">
        <v>3.1</v>
      </c>
      <c r="K124" s="3" t="s">
        <v>14</v>
      </c>
      <c r="L124" s="3" t="s">
        <v>12</v>
      </c>
      <c r="M124" s="3">
        <v>76.5</v>
      </c>
      <c r="N124" s="3">
        <v>29</v>
      </c>
      <c r="O124" s="3">
        <v>21</v>
      </c>
      <c r="P124" s="8">
        <v>5.5</v>
      </c>
      <c r="Q124" s="8">
        <v>7.25</v>
      </c>
    </row>
    <row r="125" spans="1:17" ht="15" customHeight="1" x14ac:dyDescent="0.25">
      <c r="A125" s="3">
        <v>9</v>
      </c>
      <c r="B125" s="3">
        <v>90050</v>
      </c>
      <c r="C125" s="5" t="s">
        <v>184</v>
      </c>
      <c r="D125" s="3">
        <v>2</v>
      </c>
      <c r="E125" s="5" t="s">
        <v>58</v>
      </c>
      <c r="F125" s="5" t="s">
        <v>128</v>
      </c>
      <c r="G125" s="3">
        <v>52</v>
      </c>
      <c r="H125" s="3">
        <v>27.5</v>
      </c>
      <c r="I125" s="3">
        <v>3.2</v>
      </c>
      <c r="J125" s="3">
        <v>1.7</v>
      </c>
      <c r="K125" s="3" t="s">
        <v>14</v>
      </c>
      <c r="L125" s="3" t="s">
        <v>12</v>
      </c>
      <c r="M125" s="3">
        <v>78.5</v>
      </c>
      <c r="N125" s="3">
        <v>24.5</v>
      </c>
      <c r="O125" s="3">
        <v>25</v>
      </c>
      <c r="P125" s="8">
        <v>22</v>
      </c>
      <c r="Q125" s="8">
        <v>25</v>
      </c>
    </row>
    <row r="129" spans="1:17" ht="15" customHeight="1" x14ac:dyDescent="0.25">
      <c r="A129" s="13">
        <v>8</v>
      </c>
      <c r="B129" s="13"/>
      <c r="C129" s="14" t="s">
        <v>185</v>
      </c>
      <c r="D129" s="15" t="s">
        <v>185</v>
      </c>
      <c r="E129" s="15" t="s">
        <v>185</v>
      </c>
      <c r="F129" s="15" t="s">
        <v>185</v>
      </c>
      <c r="G129" s="15" t="s">
        <v>185</v>
      </c>
      <c r="H129" s="15" t="s">
        <v>185</v>
      </c>
      <c r="I129" s="15" t="s">
        <v>185</v>
      </c>
      <c r="J129" s="15" t="s">
        <v>185</v>
      </c>
      <c r="K129" s="15" t="s">
        <v>185</v>
      </c>
      <c r="L129" s="15" t="s">
        <v>185</v>
      </c>
      <c r="M129" s="15" t="s">
        <v>185</v>
      </c>
      <c r="N129" s="15" t="s">
        <v>185</v>
      </c>
      <c r="O129" s="16" t="s">
        <v>185</v>
      </c>
    </row>
    <row r="130" spans="1:17" ht="15" customHeight="1" x14ac:dyDescent="0.25">
      <c r="A130" s="13"/>
      <c r="B130" s="13"/>
      <c r="C130" s="10" t="s">
        <v>186</v>
      </c>
      <c r="D130" s="11" t="s">
        <v>186</v>
      </c>
      <c r="E130" s="11" t="s">
        <v>186</v>
      </c>
      <c r="F130" s="11" t="s">
        <v>186</v>
      </c>
      <c r="G130" s="11" t="s">
        <v>186</v>
      </c>
      <c r="H130" s="11" t="s">
        <v>186</v>
      </c>
      <c r="I130" s="11" t="s">
        <v>186</v>
      </c>
      <c r="J130" s="11" t="s">
        <v>186</v>
      </c>
      <c r="K130" s="11" t="s">
        <v>186</v>
      </c>
      <c r="L130" s="11" t="s">
        <v>186</v>
      </c>
      <c r="M130" s="11" t="s">
        <v>186</v>
      </c>
      <c r="N130" s="11" t="s">
        <v>186</v>
      </c>
      <c r="O130" s="12" t="s">
        <v>186</v>
      </c>
    </row>
    <row r="131" spans="1:17" ht="15" customHeight="1" x14ac:dyDescent="0.25">
      <c r="A131" s="9" t="s">
        <v>187</v>
      </c>
      <c r="B131" s="9"/>
      <c r="C131" s="10" t="s">
        <v>38</v>
      </c>
      <c r="D131" s="11" t="s">
        <v>38</v>
      </c>
      <c r="E131" s="11" t="s">
        <v>38</v>
      </c>
      <c r="F131" s="11" t="s">
        <v>38</v>
      </c>
      <c r="G131" s="11" t="s">
        <v>38</v>
      </c>
      <c r="H131" s="11" t="s">
        <v>38</v>
      </c>
      <c r="I131" s="11" t="s">
        <v>38</v>
      </c>
      <c r="J131" s="11" t="s">
        <v>38</v>
      </c>
      <c r="K131" s="11" t="s">
        <v>38</v>
      </c>
      <c r="L131" s="11" t="s">
        <v>38</v>
      </c>
      <c r="M131" s="11" t="s">
        <v>38</v>
      </c>
      <c r="N131" s="11" t="s">
        <v>38</v>
      </c>
      <c r="O131" s="12" t="s">
        <v>38</v>
      </c>
    </row>
    <row r="133" spans="1:17" ht="15" customHeight="1" x14ac:dyDescent="0.25">
      <c r="A133" s="4" t="s">
        <v>0</v>
      </c>
      <c r="B133" s="2" t="s">
        <v>18</v>
      </c>
      <c r="C133" s="2" t="s">
        <v>2</v>
      </c>
      <c r="D133" s="2" t="s">
        <v>1</v>
      </c>
      <c r="E133" s="2" t="s">
        <v>3</v>
      </c>
      <c r="F133" s="2" t="s">
        <v>4</v>
      </c>
      <c r="G133" s="2" t="s">
        <v>19</v>
      </c>
      <c r="H133" s="2" t="s">
        <v>26</v>
      </c>
      <c r="I133" s="2" t="s">
        <v>5</v>
      </c>
      <c r="J133" s="2" t="s">
        <v>6</v>
      </c>
      <c r="K133" s="2" t="s">
        <v>7</v>
      </c>
      <c r="L133" s="2" t="s">
        <v>8</v>
      </c>
      <c r="M133" s="2" t="s">
        <v>9</v>
      </c>
      <c r="N133" s="2" t="s">
        <v>10</v>
      </c>
      <c r="O133" s="2" t="s">
        <v>11</v>
      </c>
    </row>
    <row r="134" spans="1:17" ht="15" customHeight="1" x14ac:dyDescent="0.25">
      <c r="A134" s="3">
        <v>1</v>
      </c>
      <c r="B134" s="3">
        <v>70512</v>
      </c>
      <c r="C134" s="5" t="s">
        <v>188</v>
      </c>
      <c r="D134" s="3">
        <v>4</v>
      </c>
      <c r="E134" s="5" t="s">
        <v>67</v>
      </c>
      <c r="F134" s="5" t="s">
        <v>77</v>
      </c>
      <c r="G134" s="3">
        <v>60</v>
      </c>
      <c r="H134" s="3">
        <v>34</v>
      </c>
      <c r="I134" s="3">
        <v>2.2999999999999998</v>
      </c>
      <c r="J134" s="3">
        <v>4.0999999999999996</v>
      </c>
      <c r="K134" s="3" t="s">
        <v>189</v>
      </c>
      <c r="L134" s="3" t="s">
        <v>190</v>
      </c>
      <c r="M134" s="3">
        <v>160.5</v>
      </c>
      <c r="N134" s="3">
        <v>32</v>
      </c>
      <c r="O134" s="3">
        <v>25</v>
      </c>
      <c r="P134" s="8">
        <v>3.5</v>
      </c>
      <c r="Q134" s="8">
        <v>3</v>
      </c>
    </row>
    <row r="135" spans="1:17" ht="15" customHeight="1" x14ac:dyDescent="0.25">
      <c r="A135" s="3">
        <v>2</v>
      </c>
      <c r="B135" s="3" t="s">
        <v>191</v>
      </c>
      <c r="C135" s="5" t="s">
        <v>192</v>
      </c>
      <c r="D135" s="3">
        <v>1</v>
      </c>
      <c r="E135" s="5" t="s">
        <v>54</v>
      </c>
      <c r="F135" s="5" t="s">
        <v>52</v>
      </c>
      <c r="G135" s="3">
        <v>57.5</v>
      </c>
      <c r="H135" s="3">
        <v>34.5</v>
      </c>
      <c r="I135" s="3">
        <v>2.8</v>
      </c>
      <c r="J135" s="3">
        <v>3.5</v>
      </c>
      <c r="K135" s="3" t="s">
        <v>33</v>
      </c>
      <c r="L135" s="3" t="s">
        <v>15</v>
      </c>
      <c r="M135" s="3">
        <v>108.5</v>
      </c>
      <c r="N135" s="3">
        <v>29</v>
      </c>
      <c r="O135" s="3">
        <v>70</v>
      </c>
      <c r="P135" s="8">
        <v>7</v>
      </c>
      <c r="Q135" s="8">
        <v>10</v>
      </c>
    </row>
    <row r="136" spans="1:17" ht="15" customHeight="1" x14ac:dyDescent="0.25">
      <c r="A136" s="3">
        <v>3</v>
      </c>
      <c r="B136" s="3">
        <v>52414</v>
      </c>
      <c r="C136" s="5" t="s">
        <v>193</v>
      </c>
      <c r="D136" s="3">
        <v>11</v>
      </c>
      <c r="E136" s="5" t="s">
        <v>56</v>
      </c>
      <c r="F136" s="5" t="s">
        <v>130</v>
      </c>
      <c r="G136" s="3">
        <v>57</v>
      </c>
      <c r="H136" s="3">
        <v>31</v>
      </c>
      <c r="I136" s="3">
        <v>4.4000000000000004</v>
      </c>
      <c r="J136" s="3">
        <v>2.7</v>
      </c>
      <c r="K136" s="3" t="s">
        <v>12</v>
      </c>
      <c r="L136" s="3" t="s">
        <v>39</v>
      </c>
      <c r="M136" s="3">
        <v>111</v>
      </c>
      <c r="N136" s="3">
        <v>33</v>
      </c>
      <c r="O136" s="3">
        <v>25</v>
      </c>
      <c r="P136" s="8">
        <v>5</v>
      </c>
      <c r="Q136" s="8">
        <v>5</v>
      </c>
    </row>
    <row r="137" spans="1:17" ht="15" customHeight="1" x14ac:dyDescent="0.25">
      <c r="A137" s="3">
        <v>4</v>
      </c>
      <c r="B137" s="3">
        <v>46643</v>
      </c>
      <c r="C137" s="5" t="s">
        <v>194</v>
      </c>
      <c r="D137" s="3">
        <v>3</v>
      </c>
      <c r="E137" s="5" t="s">
        <v>64</v>
      </c>
      <c r="F137" s="5" t="s">
        <v>62</v>
      </c>
      <c r="G137" s="3">
        <v>56</v>
      </c>
      <c r="H137" s="3">
        <v>31.5</v>
      </c>
      <c r="I137" s="3">
        <v>4.3</v>
      </c>
      <c r="J137" s="3">
        <v>3.9</v>
      </c>
      <c r="K137" s="3" t="s">
        <v>195</v>
      </c>
      <c r="L137" s="3" t="s">
        <v>196</v>
      </c>
      <c r="M137" s="3">
        <v>130.5</v>
      </c>
      <c r="N137" s="3">
        <v>31.5</v>
      </c>
      <c r="O137" s="3">
        <v>42</v>
      </c>
      <c r="P137" s="8">
        <v>5</v>
      </c>
      <c r="Q137" s="8">
        <v>6.5</v>
      </c>
    </row>
    <row r="138" spans="1:17" ht="15" customHeight="1" x14ac:dyDescent="0.25">
      <c r="A138" s="3">
        <v>5</v>
      </c>
      <c r="B138" s="3" t="s">
        <v>197</v>
      </c>
      <c r="C138" s="5" t="s">
        <v>198</v>
      </c>
      <c r="D138" s="3">
        <v>6</v>
      </c>
      <c r="E138" s="5" t="s">
        <v>79</v>
      </c>
      <c r="F138" s="5" t="s">
        <v>199</v>
      </c>
      <c r="G138" s="3">
        <v>56</v>
      </c>
      <c r="H138" s="3">
        <v>38.5</v>
      </c>
      <c r="I138" s="3">
        <v>1.9</v>
      </c>
      <c r="J138" s="3">
        <v>2</v>
      </c>
      <c r="K138" s="3" t="s">
        <v>12</v>
      </c>
      <c r="L138" s="3" t="s">
        <v>14</v>
      </c>
      <c r="M138" s="3">
        <v>93.5</v>
      </c>
      <c r="N138" s="3">
        <v>32</v>
      </c>
      <c r="O138" s="3">
        <v>80</v>
      </c>
      <c r="P138" s="8">
        <v>14</v>
      </c>
      <c r="Q138" s="8">
        <v>16</v>
      </c>
    </row>
    <row r="139" spans="1:17" ht="15" customHeight="1" x14ac:dyDescent="0.25">
      <c r="A139" s="3">
        <v>6</v>
      </c>
      <c r="B139" s="3" t="s">
        <v>200</v>
      </c>
      <c r="C139" s="5" t="s">
        <v>201</v>
      </c>
      <c r="D139" s="3">
        <v>10</v>
      </c>
      <c r="E139" s="5" t="s">
        <v>45</v>
      </c>
      <c r="F139" s="5" t="s">
        <v>147</v>
      </c>
      <c r="G139" s="3">
        <v>55</v>
      </c>
      <c r="H139" s="3">
        <v>33</v>
      </c>
      <c r="I139" s="3">
        <v>3.9</v>
      </c>
      <c r="J139" s="3">
        <v>2.2999999999999998</v>
      </c>
      <c r="K139" s="3" t="s">
        <v>13</v>
      </c>
      <c r="L139" s="3" t="s">
        <v>202</v>
      </c>
      <c r="M139" s="3">
        <v>119.5</v>
      </c>
      <c r="N139" s="3">
        <v>32.5</v>
      </c>
      <c r="O139" s="3">
        <v>25</v>
      </c>
      <c r="P139" s="8">
        <v>3.5</v>
      </c>
      <c r="Q139" s="8">
        <v>3</v>
      </c>
    </row>
    <row r="140" spans="1:17" ht="15" customHeight="1" x14ac:dyDescent="0.25">
      <c r="A140" s="3">
        <v>7</v>
      </c>
      <c r="B140" s="3" t="s">
        <v>203</v>
      </c>
      <c r="C140" s="5" t="s">
        <v>204</v>
      </c>
      <c r="D140" s="3">
        <v>5</v>
      </c>
      <c r="E140" s="5" t="s">
        <v>108</v>
      </c>
      <c r="F140" s="5" t="s">
        <v>130</v>
      </c>
      <c r="G140" s="3">
        <v>54.5</v>
      </c>
      <c r="H140" s="3">
        <v>37.5</v>
      </c>
      <c r="I140" s="3">
        <v>1.8</v>
      </c>
      <c r="J140" s="3">
        <v>2.7</v>
      </c>
      <c r="K140" s="3" t="s">
        <v>20</v>
      </c>
      <c r="L140" s="3" t="s">
        <v>205</v>
      </c>
      <c r="M140" s="3">
        <v>85.5</v>
      </c>
      <c r="N140" s="3">
        <v>30.5</v>
      </c>
      <c r="O140" s="3">
        <v>84</v>
      </c>
      <c r="P140" s="8">
        <v>14</v>
      </c>
      <c r="Q140" s="8">
        <v>14</v>
      </c>
    </row>
    <row r="141" spans="1:17" ht="15" customHeight="1" x14ac:dyDescent="0.25">
      <c r="A141" s="3">
        <v>8</v>
      </c>
      <c r="B141" s="3">
        <v>37326</v>
      </c>
      <c r="C141" s="5" t="s">
        <v>206</v>
      </c>
      <c r="D141" s="3">
        <v>7</v>
      </c>
      <c r="E141" s="5" t="s">
        <v>75</v>
      </c>
      <c r="F141" s="5" t="s">
        <v>52</v>
      </c>
      <c r="G141" s="3">
        <v>54.5</v>
      </c>
      <c r="H141" s="3">
        <v>32.5</v>
      </c>
      <c r="I141" s="3">
        <v>1.4</v>
      </c>
      <c r="J141" s="3">
        <v>3.5</v>
      </c>
      <c r="K141" s="3" t="s">
        <v>14</v>
      </c>
      <c r="L141" s="3" t="s">
        <v>13</v>
      </c>
      <c r="M141" s="3">
        <v>121.5</v>
      </c>
      <c r="N141" s="3">
        <v>30.5</v>
      </c>
      <c r="O141" s="3">
        <v>21</v>
      </c>
      <c r="P141" s="8">
        <v>6.5</v>
      </c>
      <c r="Q141" s="8">
        <v>6.5</v>
      </c>
    </row>
    <row r="142" spans="1:17" ht="15" customHeight="1" x14ac:dyDescent="0.25">
      <c r="A142" s="3">
        <v>9</v>
      </c>
      <c r="B142" s="3" t="s">
        <v>207</v>
      </c>
      <c r="C142" s="5" t="s">
        <v>208</v>
      </c>
      <c r="D142" s="3">
        <v>9</v>
      </c>
      <c r="E142" s="5" t="s">
        <v>99</v>
      </c>
      <c r="F142" s="5" t="s">
        <v>100</v>
      </c>
      <c r="G142" s="3">
        <v>54</v>
      </c>
      <c r="H142" s="3">
        <v>24.5</v>
      </c>
      <c r="I142" s="3">
        <v>1.9</v>
      </c>
      <c r="J142" s="3">
        <v>2.2000000000000002</v>
      </c>
      <c r="K142" s="3" t="s">
        <v>209</v>
      </c>
      <c r="L142" s="3" t="s">
        <v>34</v>
      </c>
      <c r="M142" s="3">
        <v>83.5</v>
      </c>
      <c r="N142" s="3">
        <v>26</v>
      </c>
      <c r="O142" s="3">
        <v>21</v>
      </c>
      <c r="P142" s="8">
        <v>33</v>
      </c>
      <c r="Q142" s="8">
        <v>36</v>
      </c>
    </row>
    <row r="143" spans="1:17" ht="15" customHeight="1" x14ac:dyDescent="0.25">
      <c r="A143" s="3">
        <v>10</v>
      </c>
      <c r="B143" s="3" t="s">
        <v>210</v>
      </c>
      <c r="C143" s="5" t="s">
        <v>211</v>
      </c>
      <c r="D143" s="3">
        <v>12</v>
      </c>
      <c r="E143" s="5" t="s">
        <v>138</v>
      </c>
      <c r="F143" s="5" t="s">
        <v>212</v>
      </c>
      <c r="G143" s="3">
        <v>52</v>
      </c>
      <c r="H143" s="3">
        <v>26</v>
      </c>
      <c r="I143" s="3">
        <v>1.9</v>
      </c>
      <c r="J143" s="3">
        <v>2.1</v>
      </c>
      <c r="K143" s="3" t="s">
        <v>12</v>
      </c>
      <c r="L143" s="3" t="s">
        <v>213</v>
      </c>
      <c r="M143" s="3">
        <v>79.5</v>
      </c>
      <c r="N143" s="3">
        <v>23</v>
      </c>
      <c r="O143" s="3">
        <v>42</v>
      </c>
      <c r="P143" s="8">
        <v>16</v>
      </c>
      <c r="Q143" s="8">
        <v>20</v>
      </c>
    </row>
    <row r="144" spans="1:17" ht="15" customHeight="1" x14ac:dyDescent="0.25">
      <c r="A144" s="3">
        <v>11</v>
      </c>
      <c r="B144" s="3" t="s">
        <v>214</v>
      </c>
      <c r="C144" s="5" t="s">
        <v>215</v>
      </c>
      <c r="D144" s="3">
        <v>2</v>
      </c>
      <c r="E144" s="5" t="s">
        <v>58</v>
      </c>
      <c r="F144" s="5" t="s">
        <v>62</v>
      </c>
      <c r="G144" s="3">
        <v>52</v>
      </c>
      <c r="H144" s="3">
        <v>27.5</v>
      </c>
      <c r="I144" s="3">
        <v>1.9</v>
      </c>
      <c r="J144" s="3">
        <v>3.9</v>
      </c>
      <c r="K144" s="3" t="s">
        <v>12</v>
      </c>
      <c r="L144" s="3" t="s">
        <v>12</v>
      </c>
      <c r="M144" s="3">
        <v>78</v>
      </c>
      <c r="N144" s="3">
        <v>20</v>
      </c>
      <c r="O144" s="3">
        <v>66</v>
      </c>
      <c r="P144" s="8">
        <v>33</v>
      </c>
      <c r="Q144" s="8">
        <v>36</v>
      </c>
    </row>
    <row r="145" spans="1:17" ht="15" customHeight="1" x14ac:dyDescent="0.25">
      <c r="A145" s="3">
        <v>12</v>
      </c>
      <c r="B145" s="3" t="s">
        <v>216</v>
      </c>
      <c r="C145" s="5" t="s">
        <v>217</v>
      </c>
      <c r="D145" s="3">
        <v>8</v>
      </c>
      <c r="E145" s="5" t="s">
        <v>51</v>
      </c>
      <c r="F145" s="5" t="s">
        <v>100</v>
      </c>
      <c r="G145" s="3">
        <v>52</v>
      </c>
      <c r="H145" s="3">
        <v>28</v>
      </c>
      <c r="I145" s="3">
        <v>4.2</v>
      </c>
      <c r="J145" s="3">
        <v>2.2000000000000002</v>
      </c>
      <c r="K145" s="3" t="s">
        <v>12</v>
      </c>
      <c r="L145" s="3" t="s">
        <v>218</v>
      </c>
      <c r="M145" s="3">
        <v>74.5</v>
      </c>
      <c r="N145" s="3">
        <v>27</v>
      </c>
      <c r="O145" s="3">
        <v>42</v>
      </c>
      <c r="P145" s="8">
        <v>14</v>
      </c>
      <c r="Q145" s="8">
        <v>14</v>
      </c>
    </row>
  </sheetData>
  <mergeCells count="40">
    <mergeCell ref="A129:B130"/>
    <mergeCell ref="C129:O129"/>
    <mergeCell ref="C130:O130"/>
    <mergeCell ref="A131:B131"/>
    <mergeCell ref="C131:O131"/>
    <mergeCell ref="A19:B20"/>
    <mergeCell ref="C19:O19"/>
    <mergeCell ref="C20:O20"/>
    <mergeCell ref="A21:B21"/>
    <mergeCell ref="C21:O21"/>
    <mergeCell ref="A1:B2"/>
    <mergeCell ref="A3:B3"/>
    <mergeCell ref="C1:O1"/>
    <mergeCell ref="C2:O2"/>
    <mergeCell ref="C3:O3"/>
    <mergeCell ref="A77:B78"/>
    <mergeCell ref="C77:O77"/>
    <mergeCell ref="C78:O78"/>
    <mergeCell ref="A79:B79"/>
    <mergeCell ref="C79:O79"/>
    <mergeCell ref="A93:B94"/>
    <mergeCell ref="C93:O93"/>
    <mergeCell ref="C94:O94"/>
    <mergeCell ref="A95:B95"/>
    <mergeCell ref="C95:O95"/>
    <mergeCell ref="A59:B60"/>
    <mergeCell ref="C59:O59"/>
    <mergeCell ref="C60:O60"/>
    <mergeCell ref="A61:B61"/>
    <mergeCell ref="C61:O61"/>
    <mergeCell ref="A39:B40"/>
    <mergeCell ref="C39:O39"/>
    <mergeCell ref="C40:O40"/>
    <mergeCell ref="A41:B41"/>
    <mergeCell ref="C41:O41"/>
    <mergeCell ref="A112:B113"/>
    <mergeCell ref="C112:O112"/>
    <mergeCell ref="C113:O113"/>
    <mergeCell ref="A114:B114"/>
    <mergeCell ref="C114:O114"/>
  </mergeCells>
  <pageMargins left="0.75" right="0.75" top="0.75" bottom="0.5" header="0.5" footer="0.7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230D-1228-4178-8F8E-F9F4D768A406}">
  <sheetPr codeName="Sheet1"/>
  <dimension ref="C4:E11"/>
  <sheetViews>
    <sheetView workbookViewId="0">
      <selection activeCell="C9" sqref="C9"/>
    </sheetView>
  </sheetViews>
  <sheetFormatPr defaultRowHeight="15" x14ac:dyDescent="0.25"/>
  <sheetData>
    <row r="4" spans="3:5" x14ac:dyDescent="0.25">
      <c r="C4" s="6"/>
      <c r="D4" s="6"/>
    </row>
    <row r="6" spans="3:5" x14ac:dyDescent="0.25">
      <c r="C6" s="17" t="e">
        <f>E14--LEFT(B6,FIND("-",B6)-1)</f>
        <v>#VALUE!</v>
      </c>
      <c r="D6" s="17"/>
      <c r="E6" s="17"/>
    </row>
    <row r="9" spans="3:5" x14ac:dyDescent="0.25">
      <c r="C9" t="e">
        <f>-LEFT(L195,FIND("-",L195)-1)</f>
        <v>#VALUE!</v>
      </c>
    </row>
    <row r="11" spans="3:5" x14ac:dyDescent="0.25">
      <c r="C11" t="e">
        <f>--TRIM(MID(SUBSTITUTE(L195,"-",REPT(" ",99)),98,98))</f>
        <v>#VALUE!</v>
      </c>
    </row>
  </sheetData>
  <mergeCells count="1"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Racedata</vt:lpstr>
      <vt:lpstr>Racescrape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2020-01-01T15:37:54Z</dcterms:created>
  <dcterms:modified xsi:type="dcterms:W3CDTF">2020-02-11T16:05:40Z</dcterms:modified>
</cp:coreProperties>
</file>