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biesinger\Desktop\"/>
    </mc:Choice>
  </mc:AlternateContent>
  <bookViews>
    <workbookView xWindow="0" yWindow="0" windowWidth="19200" windowHeight="7980"/>
  </bookViews>
  <sheets>
    <sheet name="May 10" sheetId="1" r:id="rId1"/>
  </sheets>
  <definedNames>
    <definedName name="_xlnm._FilterDatabase" localSheetId="0" hidden="1">'May 10'!$J$147:$P$162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5" i="1" l="1"/>
  <c r="AO125" i="1"/>
  <c r="AN125" i="1"/>
  <c r="AM125" i="1"/>
  <c r="AL125" i="1"/>
  <c r="AK125" i="1"/>
  <c r="D125" i="1" s="1"/>
  <c r="AJ125" i="1"/>
  <c r="AI125" i="1"/>
  <c r="E125" i="1"/>
  <c r="G125" i="1" s="1"/>
  <c r="C125" i="1"/>
  <c r="B125" i="1"/>
  <c r="S125" i="1" s="1"/>
  <c r="AP124" i="1"/>
  <c r="AO124" i="1"/>
  <c r="AN124" i="1"/>
  <c r="AM124" i="1"/>
  <c r="AL124" i="1"/>
  <c r="F124" i="1" s="1"/>
  <c r="AK124" i="1"/>
  <c r="E124" i="1" s="1"/>
  <c r="AJ124" i="1"/>
  <c r="AI124" i="1"/>
  <c r="S124" i="1"/>
  <c r="D124" i="1"/>
  <c r="T124" i="1" s="1"/>
  <c r="C124" i="1"/>
  <c r="B124" i="1"/>
  <c r="AP123" i="1"/>
  <c r="AO123" i="1"/>
  <c r="AN123" i="1"/>
  <c r="AM123" i="1"/>
  <c r="AL123" i="1"/>
  <c r="AK123" i="1"/>
  <c r="D123" i="1" s="1"/>
  <c r="AJ123" i="1"/>
  <c r="AI123" i="1"/>
  <c r="C123" i="1"/>
  <c r="B123" i="1"/>
  <c r="AP122" i="1"/>
  <c r="AO122" i="1"/>
  <c r="AN122" i="1"/>
  <c r="AM122" i="1"/>
  <c r="AL122" i="1"/>
  <c r="G122" i="1" s="1"/>
  <c r="AK122" i="1"/>
  <c r="AJ122" i="1"/>
  <c r="C122" i="1" s="1"/>
  <c r="AI122" i="1"/>
  <c r="E122" i="1"/>
  <c r="T122" i="1" s="1"/>
  <c r="D122" i="1"/>
  <c r="B122" i="1"/>
  <c r="AP121" i="1"/>
  <c r="AO121" i="1"/>
  <c r="AN121" i="1"/>
  <c r="AM121" i="1"/>
  <c r="AL121" i="1"/>
  <c r="AK121" i="1"/>
  <c r="AJ121" i="1"/>
  <c r="B121" i="1" s="1"/>
  <c r="AI121" i="1"/>
  <c r="E121" i="1"/>
  <c r="T121" i="1" s="1"/>
  <c r="D121" i="1"/>
  <c r="C121" i="1"/>
  <c r="AP120" i="1"/>
  <c r="AO120" i="1"/>
  <c r="AN120" i="1"/>
  <c r="AM120" i="1"/>
  <c r="AL120" i="1"/>
  <c r="AK120" i="1"/>
  <c r="AJ120" i="1"/>
  <c r="B120" i="1" s="1"/>
  <c r="AI120" i="1"/>
  <c r="AF112" i="1"/>
  <c r="AP109" i="1"/>
  <c r="AO109" i="1"/>
  <c r="AN109" i="1"/>
  <c r="AM109" i="1"/>
  <c r="AL109" i="1"/>
  <c r="AK109" i="1"/>
  <c r="E109" i="1" s="1"/>
  <c r="AJ109" i="1"/>
  <c r="AI109" i="1"/>
  <c r="T109" i="1"/>
  <c r="S109" i="1"/>
  <c r="D109" i="1"/>
  <c r="C109" i="1"/>
  <c r="B109" i="1"/>
  <c r="AP108" i="1"/>
  <c r="AO108" i="1"/>
  <c r="AN108" i="1"/>
  <c r="AM108" i="1"/>
  <c r="AL108" i="1"/>
  <c r="AK108" i="1"/>
  <c r="E108" i="1" s="1"/>
  <c r="AJ108" i="1"/>
  <c r="AI108" i="1"/>
  <c r="T108" i="1"/>
  <c r="S108" i="1"/>
  <c r="D108" i="1"/>
  <c r="C108" i="1"/>
  <c r="B108" i="1"/>
  <c r="AP107" i="1"/>
  <c r="AO107" i="1"/>
  <c r="AN107" i="1"/>
  <c r="AM107" i="1"/>
  <c r="AL107" i="1"/>
  <c r="AK107" i="1"/>
  <c r="D107" i="1" s="1"/>
  <c r="AJ107" i="1"/>
  <c r="AI107" i="1"/>
  <c r="S107" i="1"/>
  <c r="C107" i="1"/>
  <c r="B107" i="1"/>
  <c r="AP106" i="1"/>
  <c r="AO106" i="1"/>
  <c r="AN106" i="1"/>
  <c r="AM106" i="1"/>
  <c r="AL106" i="1"/>
  <c r="AK106" i="1"/>
  <c r="AJ106" i="1"/>
  <c r="B106" i="1" s="1"/>
  <c r="S106" i="1" s="1"/>
  <c r="AI106" i="1"/>
  <c r="E106" i="1"/>
  <c r="D106" i="1"/>
  <c r="T106" i="1" s="1"/>
  <c r="C106" i="1"/>
  <c r="AP105" i="1"/>
  <c r="AO105" i="1"/>
  <c r="AN105" i="1"/>
  <c r="AM105" i="1"/>
  <c r="AL105" i="1"/>
  <c r="AK105" i="1"/>
  <c r="AJ105" i="1"/>
  <c r="B105" i="1" s="1"/>
  <c r="AI105" i="1"/>
  <c r="F105" i="1"/>
  <c r="E105" i="1"/>
  <c r="D105" i="1"/>
  <c r="T105" i="1" s="1"/>
  <c r="C105" i="1"/>
  <c r="AP104" i="1"/>
  <c r="AO104" i="1"/>
  <c r="AN104" i="1"/>
  <c r="AM104" i="1"/>
  <c r="AL104" i="1"/>
  <c r="AK104" i="1"/>
  <c r="E104" i="1" s="1"/>
  <c r="AJ104" i="1"/>
  <c r="AI104" i="1"/>
  <c r="C104" i="1"/>
  <c r="B104" i="1"/>
  <c r="AP103" i="1"/>
  <c r="AO103" i="1"/>
  <c r="AN103" i="1"/>
  <c r="AM103" i="1"/>
  <c r="AL103" i="1"/>
  <c r="AK103" i="1"/>
  <c r="AJ103" i="1"/>
  <c r="AI103" i="1"/>
  <c r="G103" i="1"/>
  <c r="E103" i="1"/>
  <c r="D103" i="1"/>
  <c r="T103" i="1" s="1"/>
  <c r="C103" i="1"/>
  <c r="B103" i="1"/>
  <c r="S103" i="1" s="1"/>
  <c r="AP102" i="1"/>
  <c r="AO102" i="1"/>
  <c r="AN102" i="1"/>
  <c r="AM102" i="1"/>
  <c r="AL102" i="1"/>
  <c r="AK102" i="1"/>
  <c r="E102" i="1" s="1"/>
  <c r="AJ102" i="1"/>
  <c r="C102" i="1" s="1"/>
  <c r="AI102" i="1"/>
  <c r="D102" i="1"/>
  <c r="B102" i="1"/>
  <c r="AP101" i="1"/>
  <c r="AO101" i="1"/>
  <c r="AN101" i="1"/>
  <c r="AM101" i="1"/>
  <c r="AL101" i="1"/>
  <c r="AK101" i="1"/>
  <c r="E101" i="1" s="1"/>
  <c r="AJ101" i="1"/>
  <c r="AI101" i="1"/>
  <c r="G101" i="1"/>
  <c r="D101" i="1"/>
  <c r="T101" i="1" s="1"/>
  <c r="C101" i="1"/>
  <c r="B101" i="1"/>
  <c r="AP100" i="1"/>
  <c r="AO100" i="1"/>
  <c r="AN100" i="1"/>
  <c r="AM100" i="1"/>
  <c r="AL100" i="1"/>
  <c r="AK100" i="1"/>
  <c r="E100" i="1" s="1"/>
  <c r="AJ100" i="1"/>
  <c r="B100" i="1" s="1"/>
  <c r="AI100" i="1"/>
  <c r="C100" i="1"/>
  <c r="AP99" i="1"/>
  <c r="AO99" i="1"/>
  <c r="AN99" i="1"/>
  <c r="AM99" i="1"/>
  <c r="AL99" i="1"/>
  <c r="AK99" i="1"/>
  <c r="AJ99" i="1"/>
  <c r="C99" i="1" s="1"/>
  <c r="AI99" i="1"/>
  <c r="AP98" i="1"/>
  <c r="AO98" i="1"/>
  <c r="AN98" i="1"/>
  <c r="AM98" i="1"/>
  <c r="AL98" i="1"/>
  <c r="AK98" i="1"/>
  <c r="AJ98" i="1"/>
  <c r="AI98" i="1"/>
  <c r="E98" i="1"/>
  <c r="D98" i="1"/>
  <c r="C98" i="1"/>
  <c r="B98" i="1"/>
  <c r="AP97" i="1"/>
  <c r="AO97" i="1"/>
  <c r="AN97" i="1"/>
  <c r="AM97" i="1"/>
  <c r="AL97" i="1"/>
  <c r="AK97" i="1"/>
  <c r="AJ97" i="1"/>
  <c r="AI97" i="1"/>
  <c r="E97" i="1"/>
  <c r="D97" i="1"/>
  <c r="AP96" i="1"/>
  <c r="AO96" i="1"/>
  <c r="AN96" i="1"/>
  <c r="AM96" i="1"/>
  <c r="AL96" i="1"/>
  <c r="AK96" i="1"/>
  <c r="E96" i="1" s="1"/>
  <c r="AJ96" i="1"/>
  <c r="AI96" i="1"/>
  <c r="C96" i="1"/>
  <c r="B96" i="1"/>
  <c r="AP95" i="1"/>
  <c r="AO95" i="1"/>
  <c r="AN95" i="1"/>
  <c r="AM95" i="1"/>
  <c r="AL95" i="1"/>
  <c r="AK95" i="1"/>
  <c r="E95" i="1" s="1"/>
  <c r="AJ95" i="1"/>
  <c r="C95" i="1" s="1"/>
  <c r="AI95" i="1"/>
  <c r="D95" i="1"/>
  <c r="T95" i="1" s="1"/>
  <c r="B95" i="1"/>
  <c r="AP94" i="1"/>
  <c r="AO94" i="1"/>
  <c r="AN94" i="1"/>
  <c r="AM94" i="1"/>
  <c r="AL94" i="1"/>
  <c r="AK94" i="1"/>
  <c r="AJ94" i="1"/>
  <c r="C94" i="1" s="1"/>
  <c r="B94" i="1"/>
  <c r="AP93" i="1"/>
  <c r="AO93" i="1"/>
  <c r="AN93" i="1"/>
  <c r="AM93" i="1"/>
  <c r="AL93" i="1"/>
  <c r="AK93" i="1"/>
  <c r="AJ93" i="1"/>
  <c r="B93" i="1" s="1"/>
  <c r="AI93" i="1"/>
  <c r="E93" i="1"/>
  <c r="D93" i="1"/>
  <c r="C93" i="1"/>
  <c r="D90" i="1"/>
  <c r="AF85" i="1"/>
  <c r="AP82" i="1"/>
  <c r="AO82" i="1"/>
  <c r="AN82" i="1"/>
  <c r="AM82" i="1"/>
  <c r="AL82" i="1"/>
  <c r="AK82" i="1"/>
  <c r="AJ82" i="1"/>
  <c r="AI82" i="1"/>
  <c r="E82" i="1"/>
  <c r="D82" i="1"/>
  <c r="AP81" i="1"/>
  <c r="AO81" i="1"/>
  <c r="AN81" i="1"/>
  <c r="AM81" i="1"/>
  <c r="AL81" i="1"/>
  <c r="AK81" i="1"/>
  <c r="D81" i="1" s="1"/>
  <c r="AJ81" i="1"/>
  <c r="AI81" i="1"/>
  <c r="G81" i="1"/>
  <c r="E81" i="1"/>
  <c r="C81" i="1"/>
  <c r="B81" i="1"/>
  <c r="AP80" i="1"/>
  <c r="AO80" i="1"/>
  <c r="AN80" i="1"/>
  <c r="AM80" i="1"/>
  <c r="AL80" i="1"/>
  <c r="AK80" i="1"/>
  <c r="AJ80" i="1"/>
  <c r="AI80" i="1"/>
  <c r="E80" i="1"/>
  <c r="D80" i="1"/>
  <c r="T80" i="1" s="1"/>
  <c r="C80" i="1"/>
  <c r="B80" i="1"/>
  <c r="AP79" i="1"/>
  <c r="AO79" i="1"/>
  <c r="AN79" i="1"/>
  <c r="AM79" i="1"/>
  <c r="AL79" i="1"/>
  <c r="AK79" i="1"/>
  <c r="AJ79" i="1"/>
  <c r="C79" i="1" s="1"/>
  <c r="AI79" i="1"/>
  <c r="E79" i="1"/>
  <c r="D79" i="1"/>
  <c r="T79" i="1" s="1"/>
  <c r="AP78" i="1"/>
  <c r="AO78" i="1"/>
  <c r="AN78" i="1"/>
  <c r="AM78" i="1"/>
  <c r="AL78" i="1"/>
  <c r="F78" i="1" s="1"/>
  <c r="AK78" i="1"/>
  <c r="D78" i="1" s="1"/>
  <c r="AJ78" i="1"/>
  <c r="AI78" i="1"/>
  <c r="E78" i="1"/>
  <c r="C78" i="1"/>
  <c r="B78" i="1"/>
  <c r="S78" i="1" s="1"/>
  <c r="AP77" i="1"/>
  <c r="AO77" i="1"/>
  <c r="AN77" i="1"/>
  <c r="AM77" i="1"/>
  <c r="AL77" i="1"/>
  <c r="AK77" i="1"/>
  <c r="AJ77" i="1"/>
  <c r="AI77" i="1"/>
  <c r="T77" i="1"/>
  <c r="F77" i="1"/>
  <c r="E77" i="1"/>
  <c r="D77" i="1"/>
  <c r="C77" i="1"/>
  <c r="B77" i="1"/>
  <c r="AP76" i="1"/>
  <c r="AO76" i="1"/>
  <c r="AN76" i="1"/>
  <c r="AM76" i="1"/>
  <c r="AL76" i="1"/>
  <c r="AK76" i="1"/>
  <c r="D76" i="1" s="1"/>
  <c r="T76" i="1" s="1"/>
  <c r="AJ76" i="1"/>
  <c r="B76" i="1" s="1"/>
  <c r="AI76" i="1"/>
  <c r="E76" i="1"/>
  <c r="C76" i="1"/>
  <c r="AP75" i="1"/>
  <c r="AO75" i="1"/>
  <c r="AN75" i="1"/>
  <c r="AM75" i="1"/>
  <c r="AL75" i="1"/>
  <c r="AK75" i="1"/>
  <c r="AJ75" i="1"/>
  <c r="AI75" i="1"/>
  <c r="E75" i="1"/>
  <c r="D75" i="1"/>
  <c r="T75" i="1" s="1"/>
  <c r="AP74" i="1"/>
  <c r="AO74" i="1"/>
  <c r="AN74" i="1"/>
  <c r="AM74" i="1"/>
  <c r="AL74" i="1"/>
  <c r="AK74" i="1"/>
  <c r="AJ74" i="1"/>
  <c r="B74" i="1" s="1"/>
  <c r="AI74" i="1"/>
  <c r="C74" i="1"/>
  <c r="AP73" i="1"/>
  <c r="AO73" i="1"/>
  <c r="AN73" i="1"/>
  <c r="AM73" i="1"/>
  <c r="AL73" i="1"/>
  <c r="AK73" i="1"/>
  <c r="E73" i="1" s="1"/>
  <c r="AJ73" i="1"/>
  <c r="C73" i="1" s="1"/>
  <c r="AI73" i="1"/>
  <c r="D73" i="1"/>
  <c r="T73" i="1" s="1"/>
  <c r="AP72" i="1"/>
  <c r="AO72" i="1"/>
  <c r="AN72" i="1"/>
  <c r="AM72" i="1"/>
  <c r="AL72" i="1"/>
  <c r="AK72" i="1"/>
  <c r="D72" i="1" s="1"/>
  <c r="AJ72" i="1"/>
  <c r="AI72" i="1"/>
  <c r="E72" i="1"/>
  <c r="C72" i="1"/>
  <c r="B72" i="1"/>
  <c r="D69" i="1"/>
  <c r="AF63" i="1"/>
  <c r="AP60" i="1"/>
  <c r="AO60" i="1"/>
  <c r="AN60" i="1"/>
  <c r="AM60" i="1"/>
  <c r="AL60" i="1"/>
  <c r="AK60" i="1"/>
  <c r="AJ60" i="1"/>
  <c r="B60" i="1" s="1"/>
  <c r="AI60" i="1"/>
  <c r="C60" i="1"/>
  <c r="AP59" i="1"/>
  <c r="AO59" i="1"/>
  <c r="AN59" i="1"/>
  <c r="AM59" i="1"/>
  <c r="AL59" i="1"/>
  <c r="AK59" i="1"/>
  <c r="E59" i="1" s="1"/>
  <c r="AJ59" i="1"/>
  <c r="AI59" i="1"/>
  <c r="T59" i="1"/>
  <c r="D59" i="1"/>
  <c r="C59" i="1"/>
  <c r="B59" i="1"/>
  <c r="AP58" i="1"/>
  <c r="AO58" i="1"/>
  <c r="AN58" i="1"/>
  <c r="AM58" i="1"/>
  <c r="AL58" i="1"/>
  <c r="AK58" i="1"/>
  <c r="AJ58" i="1"/>
  <c r="AI58" i="1"/>
  <c r="T58" i="1"/>
  <c r="G58" i="1"/>
  <c r="E58" i="1"/>
  <c r="D58" i="1"/>
  <c r="C58" i="1"/>
  <c r="B58" i="1"/>
  <c r="AP57" i="1"/>
  <c r="AO57" i="1"/>
  <c r="AN57" i="1"/>
  <c r="AM57" i="1"/>
  <c r="AL57" i="1"/>
  <c r="AK57" i="1"/>
  <c r="AJ57" i="1"/>
  <c r="AI57" i="1"/>
  <c r="E57" i="1"/>
  <c r="D57" i="1"/>
  <c r="C57" i="1"/>
  <c r="B57" i="1"/>
  <c r="AP56" i="1"/>
  <c r="AO56" i="1"/>
  <c r="AN56" i="1"/>
  <c r="AM56" i="1"/>
  <c r="AL56" i="1"/>
  <c r="G56" i="1" s="1"/>
  <c r="AK56" i="1"/>
  <c r="AJ56" i="1"/>
  <c r="C56" i="1" s="1"/>
  <c r="AI56" i="1"/>
  <c r="S56" i="1"/>
  <c r="E56" i="1"/>
  <c r="D56" i="1"/>
  <c r="T56" i="1" s="1"/>
  <c r="B56" i="1"/>
  <c r="AP55" i="1"/>
  <c r="AO55" i="1"/>
  <c r="AN55" i="1"/>
  <c r="AM55" i="1"/>
  <c r="AL55" i="1"/>
  <c r="F55" i="1" s="1"/>
  <c r="AK55" i="1"/>
  <c r="D55" i="1" s="1"/>
  <c r="AJ55" i="1"/>
  <c r="AI55" i="1"/>
  <c r="E55" i="1"/>
  <c r="C55" i="1"/>
  <c r="C62" i="1" s="1"/>
  <c r="B55" i="1"/>
  <c r="D52" i="1"/>
  <c r="AF47" i="1"/>
  <c r="AP44" i="1"/>
  <c r="AO44" i="1"/>
  <c r="AN44" i="1"/>
  <c r="AM44" i="1"/>
  <c r="AL44" i="1"/>
  <c r="AK44" i="1"/>
  <c r="AJ44" i="1"/>
  <c r="AI44" i="1"/>
  <c r="S44" i="1"/>
  <c r="C44" i="1"/>
  <c r="B44" i="1"/>
  <c r="AP43" i="1"/>
  <c r="AO43" i="1"/>
  <c r="AN43" i="1"/>
  <c r="AM43" i="1"/>
  <c r="AL43" i="1"/>
  <c r="AK43" i="1"/>
  <c r="AJ43" i="1"/>
  <c r="C43" i="1" s="1"/>
  <c r="AI43" i="1"/>
  <c r="E43" i="1"/>
  <c r="D43" i="1"/>
  <c r="B43" i="1"/>
  <c r="AP42" i="1"/>
  <c r="N42" i="1" s="1"/>
  <c r="AO42" i="1"/>
  <c r="L42" i="1" s="1"/>
  <c r="AN42" i="1"/>
  <c r="AM42" i="1"/>
  <c r="AL42" i="1"/>
  <c r="F42" i="1" s="1"/>
  <c r="AK42" i="1"/>
  <c r="D42" i="1" s="1"/>
  <c r="AJ42" i="1"/>
  <c r="AI42" i="1"/>
  <c r="Y42" i="1"/>
  <c r="P42" i="1"/>
  <c r="Z42" i="1" s="1"/>
  <c r="O42" i="1"/>
  <c r="K42" i="1"/>
  <c r="I42" i="1"/>
  <c r="H42" i="1"/>
  <c r="V42" i="1" s="1"/>
  <c r="G42" i="1"/>
  <c r="C42" i="1"/>
  <c r="Q42" i="1" s="1"/>
  <c r="AA42" i="1" s="1"/>
  <c r="B42" i="1"/>
  <c r="AP41" i="1"/>
  <c r="AO41" i="1"/>
  <c r="AN41" i="1"/>
  <c r="AM41" i="1"/>
  <c r="AL41" i="1"/>
  <c r="AK41" i="1"/>
  <c r="AJ41" i="1"/>
  <c r="B41" i="1" s="1"/>
  <c r="AI41" i="1"/>
  <c r="T41" i="1"/>
  <c r="F41" i="1"/>
  <c r="E41" i="1"/>
  <c r="D41" i="1"/>
  <c r="C41" i="1"/>
  <c r="AP40" i="1"/>
  <c r="AO40" i="1"/>
  <c r="AN40" i="1"/>
  <c r="AM40" i="1"/>
  <c r="AL40" i="1"/>
  <c r="AK40" i="1"/>
  <c r="D40" i="1" s="1"/>
  <c r="AJ40" i="1"/>
  <c r="B40" i="1" s="1"/>
  <c r="AI40" i="1"/>
  <c r="E40" i="1"/>
  <c r="T40" i="1" s="1"/>
  <c r="AP39" i="1"/>
  <c r="AO39" i="1"/>
  <c r="AN39" i="1"/>
  <c r="AM39" i="1"/>
  <c r="AL39" i="1"/>
  <c r="AK39" i="1"/>
  <c r="AJ39" i="1"/>
  <c r="C39" i="1" s="1"/>
  <c r="AI39" i="1"/>
  <c r="E39" i="1"/>
  <c r="D39" i="1"/>
  <c r="T39" i="1" s="1"/>
  <c r="AP38" i="1"/>
  <c r="AO38" i="1"/>
  <c r="AN38" i="1"/>
  <c r="AM38" i="1"/>
  <c r="AL38" i="1"/>
  <c r="F38" i="1" s="1"/>
  <c r="AK38" i="1"/>
  <c r="AJ38" i="1"/>
  <c r="B38" i="1" s="1"/>
  <c r="AI38" i="1"/>
  <c r="E38" i="1"/>
  <c r="T38" i="1" s="1"/>
  <c r="D38" i="1"/>
  <c r="C38" i="1"/>
  <c r="AP37" i="1"/>
  <c r="AO37" i="1"/>
  <c r="AN37" i="1"/>
  <c r="AM37" i="1"/>
  <c r="AL37" i="1"/>
  <c r="AK37" i="1"/>
  <c r="E37" i="1" s="1"/>
  <c r="AJ37" i="1"/>
  <c r="C37" i="1" s="1"/>
  <c r="AI37" i="1"/>
  <c r="B37" i="1"/>
  <c r="AP36" i="1"/>
  <c r="AO36" i="1"/>
  <c r="AN36" i="1"/>
  <c r="AM36" i="1"/>
  <c r="AL36" i="1"/>
  <c r="AK36" i="1"/>
  <c r="D36" i="1" s="1"/>
  <c r="AJ36" i="1"/>
  <c r="AI36" i="1"/>
  <c r="E36" i="1"/>
  <c r="T36" i="1" s="1"/>
  <c r="C36" i="1"/>
  <c r="B36" i="1"/>
  <c r="AP35" i="1"/>
  <c r="AO35" i="1"/>
  <c r="AN35" i="1"/>
  <c r="AM35" i="1"/>
  <c r="AL35" i="1"/>
  <c r="AK35" i="1"/>
  <c r="AJ35" i="1"/>
  <c r="AI35" i="1"/>
  <c r="E35" i="1"/>
  <c r="D35" i="1"/>
  <c r="AP34" i="1"/>
  <c r="AO34" i="1"/>
  <c r="AN34" i="1"/>
  <c r="AM34" i="1"/>
  <c r="AL34" i="1"/>
  <c r="AK34" i="1"/>
  <c r="E34" i="1" s="1"/>
  <c r="AJ34" i="1"/>
  <c r="AI34" i="1"/>
  <c r="C34" i="1"/>
  <c r="B34" i="1"/>
  <c r="AP33" i="1"/>
  <c r="AO33" i="1"/>
  <c r="AN33" i="1"/>
  <c r="AM33" i="1"/>
  <c r="AL33" i="1"/>
  <c r="AK33" i="1"/>
  <c r="AJ33" i="1"/>
  <c r="C33" i="1" s="1"/>
  <c r="AI33" i="1"/>
  <c r="E33" i="1"/>
  <c r="D33" i="1"/>
  <c r="T33" i="1" s="1"/>
  <c r="AP32" i="1"/>
  <c r="AO32" i="1"/>
  <c r="AN32" i="1"/>
  <c r="AM32" i="1"/>
  <c r="AL32" i="1"/>
  <c r="AK32" i="1"/>
  <c r="E32" i="1" s="1"/>
  <c r="AJ32" i="1"/>
  <c r="AI32" i="1"/>
  <c r="S32" i="1"/>
  <c r="C32" i="1"/>
  <c r="B32" i="1"/>
  <c r="AP31" i="1"/>
  <c r="AO31" i="1"/>
  <c r="AN31" i="1"/>
  <c r="AM31" i="1"/>
  <c r="AL31" i="1"/>
  <c r="G31" i="1" s="1"/>
  <c r="AK31" i="1"/>
  <c r="AJ31" i="1"/>
  <c r="C31" i="1" s="1"/>
  <c r="AI31" i="1"/>
  <c r="E31" i="1"/>
  <c r="D31" i="1"/>
  <c r="T31" i="1" s="1"/>
  <c r="B31" i="1"/>
  <c r="AP30" i="1"/>
  <c r="AO30" i="1"/>
  <c r="AN30" i="1"/>
  <c r="AM30" i="1"/>
  <c r="AL30" i="1"/>
  <c r="AK30" i="1"/>
  <c r="D30" i="1" s="1"/>
  <c r="AJ30" i="1"/>
  <c r="AI30" i="1"/>
  <c r="E30" i="1"/>
  <c r="C30" i="1"/>
  <c r="B30" i="1"/>
  <c r="S30" i="1" s="1"/>
  <c r="AP29" i="1"/>
  <c r="AO29" i="1"/>
  <c r="AN29" i="1"/>
  <c r="AM29" i="1"/>
  <c r="AL29" i="1"/>
  <c r="AK29" i="1"/>
  <c r="AJ29" i="1"/>
  <c r="AI29" i="1"/>
  <c r="T29" i="1"/>
  <c r="E29" i="1"/>
  <c r="D29" i="1"/>
  <c r="C29" i="1"/>
  <c r="B29" i="1"/>
  <c r="AP28" i="1"/>
  <c r="AO28" i="1"/>
  <c r="AN28" i="1"/>
  <c r="AM28" i="1"/>
  <c r="AL28" i="1"/>
  <c r="AK28" i="1"/>
  <c r="D28" i="1" s="1"/>
  <c r="T28" i="1" s="1"/>
  <c r="AJ28" i="1"/>
  <c r="AI28" i="1"/>
  <c r="E28" i="1"/>
  <c r="AP27" i="1"/>
  <c r="AO27" i="1"/>
  <c r="AN27" i="1"/>
  <c r="AM27" i="1"/>
  <c r="AL27" i="1"/>
  <c r="AK27" i="1"/>
  <c r="AJ27" i="1"/>
  <c r="C27" i="1" s="1"/>
  <c r="Q27" i="1" s="1"/>
  <c r="AA27" i="1" s="1"/>
  <c r="AI27" i="1"/>
  <c r="E27" i="1"/>
  <c r="D27" i="1"/>
  <c r="T27" i="1" s="1"/>
  <c r="AP26" i="1"/>
  <c r="AO26" i="1"/>
  <c r="AN26" i="1"/>
  <c r="AM26" i="1"/>
  <c r="AL26" i="1"/>
  <c r="AK26" i="1"/>
  <c r="E26" i="1" s="1"/>
  <c r="E46" i="1" s="1"/>
  <c r="AJ26" i="1"/>
  <c r="B26" i="1" s="1"/>
  <c r="L26" i="1" s="1"/>
  <c r="AI26" i="1"/>
  <c r="Q26" i="1"/>
  <c r="Q46" i="1" s="1"/>
  <c r="D26" i="1"/>
  <c r="C26" i="1"/>
  <c r="C46" i="1" s="1"/>
  <c r="AF24" i="1"/>
  <c r="AP22" i="1"/>
  <c r="AO22" i="1"/>
  <c r="AN22" i="1"/>
  <c r="AM22" i="1"/>
  <c r="AL22" i="1"/>
  <c r="AK22" i="1"/>
  <c r="E22" i="1" s="1"/>
  <c r="AJ22" i="1"/>
  <c r="B22" i="1" s="1"/>
  <c r="AI22" i="1"/>
  <c r="D22" i="1"/>
  <c r="T22" i="1" s="1"/>
  <c r="C22" i="1"/>
  <c r="AP21" i="1"/>
  <c r="AO21" i="1"/>
  <c r="AN21" i="1"/>
  <c r="AM21" i="1"/>
  <c r="AL21" i="1"/>
  <c r="AK21" i="1"/>
  <c r="E21" i="1" s="1"/>
  <c r="AJ21" i="1"/>
  <c r="C21" i="1" s="1"/>
  <c r="AI21" i="1"/>
  <c r="AP20" i="1"/>
  <c r="AO20" i="1"/>
  <c r="AN20" i="1"/>
  <c r="AM20" i="1"/>
  <c r="AL20" i="1"/>
  <c r="AK20" i="1"/>
  <c r="AJ20" i="1"/>
  <c r="AI20" i="1"/>
  <c r="S20" i="1"/>
  <c r="C20" i="1"/>
  <c r="B20" i="1"/>
  <c r="AP19" i="1"/>
  <c r="AO19" i="1"/>
  <c r="AN19" i="1"/>
  <c r="AM19" i="1"/>
  <c r="AL19" i="1"/>
  <c r="AK19" i="1"/>
  <c r="AJ19" i="1"/>
  <c r="C19" i="1" s="1"/>
  <c r="AI19" i="1"/>
  <c r="S19" i="1"/>
  <c r="E19" i="1"/>
  <c r="D19" i="1"/>
  <c r="B19" i="1"/>
  <c r="AP18" i="1"/>
  <c r="AO18" i="1"/>
  <c r="AN18" i="1"/>
  <c r="AM18" i="1"/>
  <c r="AL18" i="1"/>
  <c r="AK18" i="1"/>
  <c r="D18" i="1" s="1"/>
  <c r="AJ18" i="1"/>
  <c r="AI18" i="1"/>
  <c r="E18" i="1"/>
  <c r="C18" i="1"/>
  <c r="B18" i="1"/>
  <c r="S18" i="1" s="1"/>
  <c r="AP17" i="1"/>
  <c r="AO17" i="1"/>
  <c r="AN17" i="1"/>
  <c r="AM17" i="1"/>
  <c r="AL17" i="1"/>
  <c r="AK17" i="1"/>
  <c r="AJ17" i="1"/>
  <c r="AI17" i="1"/>
  <c r="T17" i="1"/>
  <c r="E17" i="1"/>
  <c r="D17" i="1"/>
  <c r="C17" i="1"/>
  <c r="B17" i="1"/>
  <c r="AF15" i="1"/>
  <c r="AP13" i="1"/>
  <c r="AO13" i="1"/>
  <c r="AN13" i="1"/>
  <c r="AM13" i="1"/>
  <c r="AL13" i="1"/>
  <c r="AK13" i="1"/>
  <c r="E13" i="1" s="1"/>
  <c r="T13" i="1" s="1"/>
  <c r="AJ13" i="1"/>
  <c r="B13" i="1" s="1"/>
  <c r="AI13" i="1"/>
  <c r="D13" i="1"/>
  <c r="C13" i="1"/>
  <c r="AP12" i="1"/>
  <c r="AO12" i="1"/>
  <c r="AN12" i="1"/>
  <c r="AM12" i="1"/>
  <c r="AL12" i="1"/>
  <c r="AK12" i="1"/>
  <c r="E12" i="1" s="1"/>
  <c r="AJ12" i="1"/>
  <c r="AI12" i="1"/>
  <c r="AP11" i="1"/>
  <c r="AO11" i="1"/>
  <c r="AN11" i="1"/>
  <c r="J11" i="1" s="1"/>
  <c r="AM11" i="1"/>
  <c r="H11" i="1" s="1"/>
  <c r="AL11" i="1"/>
  <c r="AK11" i="1"/>
  <c r="AJ11" i="1"/>
  <c r="AI11" i="1"/>
  <c r="AA11" i="1"/>
  <c r="S11" i="1"/>
  <c r="Q11" i="1"/>
  <c r="C11" i="1"/>
  <c r="B11" i="1"/>
  <c r="G11" i="1" s="1"/>
  <c r="AP10" i="1"/>
  <c r="AO10" i="1"/>
  <c r="AN10" i="1"/>
  <c r="AM10" i="1"/>
  <c r="AL10" i="1"/>
  <c r="G10" i="1" s="1"/>
  <c r="G14" i="1" s="1"/>
  <c r="AK10" i="1"/>
  <c r="AJ10" i="1"/>
  <c r="C10" i="1" s="1"/>
  <c r="AI10" i="1"/>
  <c r="S10" i="1"/>
  <c r="S14" i="1" s="1"/>
  <c r="M10" i="1"/>
  <c r="M14" i="1" s="1"/>
  <c r="L10" i="1"/>
  <c r="J10" i="1"/>
  <c r="E10" i="1"/>
  <c r="E14" i="1" s="1"/>
  <c r="D10" i="1"/>
  <c r="B10" i="1"/>
  <c r="D7" i="1"/>
  <c r="L46" i="1" l="1"/>
  <c r="M47" i="1" s="1"/>
  <c r="C23" i="1"/>
  <c r="C28" i="1"/>
  <c r="B28" i="1"/>
  <c r="L14" i="1"/>
  <c r="M15" i="1" s="1"/>
  <c r="X10" i="1"/>
  <c r="X14" i="1" s="1"/>
  <c r="Q10" i="1"/>
  <c r="C14" i="1"/>
  <c r="L11" i="1"/>
  <c r="X11" i="1" s="1"/>
  <c r="S13" i="1"/>
  <c r="G13" i="1"/>
  <c r="F13" i="1"/>
  <c r="T26" i="1"/>
  <c r="T46" i="1" s="1"/>
  <c r="E48" i="1" s="1"/>
  <c r="D46" i="1"/>
  <c r="E47" i="1" s="1"/>
  <c r="G29" i="1"/>
  <c r="S37" i="1"/>
  <c r="D21" i="1"/>
  <c r="T21" i="1" s="1"/>
  <c r="H26" i="1"/>
  <c r="I11" i="1"/>
  <c r="D12" i="1"/>
  <c r="T12" i="1" s="1"/>
  <c r="T19" i="1"/>
  <c r="J14" i="1"/>
  <c r="K15" i="1" s="1"/>
  <c r="G60" i="1"/>
  <c r="P11" i="1"/>
  <c r="N11" i="1"/>
  <c r="Y11" i="1" s="1"/>
  <c r="F11" i="1"/>
  <c r="U11" i="1" s="1"/>
  <c r="M11" i="1"/>
  <c r="H13" i="1"/>
  <c r="T18" i="1"/>
  <c r="D23" i="1"/>
  <c r="E20" i="1"/>
  <c r="E23" i="1" s="1"/>
  <c r="D20" i="1"/>
  <c r="S22" i="1"/>
  <c r="G22" i="1"/>
  <c r="F22" i="1"/>
  <c r="M26" i="1"/>
  <c r="M46" i="1" s="1"/>
  <c r="K10" i="1"/>
  <c r="K14" i="1" s="1"/>
  <c r="E11" i="1"/>
  <c r="D11" i="1"/>
  <c r="G17" i="1"/>
  <c r="F17" i="1"/>
  <c r="H17" i="1" s="1"/>
  <c r="G18" i="1"/>
  <c r="F18" i="1"/>
  <c r="G19" i="1"/>
  <c r="O26" i="1"/>
  <c r="O46" i="1" s="1"/>
  <c r="N26" i="1"/>
  <c r="C35" i="1"/>
  <c r="B35" i="1"/>
  <c r="O10" i="1"/>
  <c r="O14" i="1" s="1"/>
  <c r="N10" i="1"/>
  <c r="K11" i="1"/>
  <c r="W11" i="1" s="1"/>
  <c r="I10" i="1"/>
  <c r="I14" i="1" s="1"/>
  <c r="P10" i="1"/>
  <c r="H10" i="1"/>
  <c r="B14" i="1"/>
  <c r="C15" i="1" s="1"/>
  <c r="O11" i="1"/>
  <c r="T10" i="1"/>
  <c r="T14" i="1" s="1"/>
  <c r="D14" i="1"/>
  <c r="E15" i="1" s="1"/>
  <c r="C12" i="1"/>
  <c r="B12" i="1"/>
  <c r="I17" i="1"/>
  <c r="S17" i="1"/>
  <c r="G27" i="1"/>
  <c r="T30" i="1"/>
  <c r="S41" i="1"/>
  <c r="V11" i="1"/>
  <c r="H22" i="1"/>
  <c r="B46" i="1"/>
  <c r="C47" i="1" s="1"/>
  <c r="K26" i="1"/>
  <c r="K46" i="1" s="1"/>
  <c r="S26" i="1"/>
  <c r="S46" i="1" s="1"/>
  <c r="C48" i="1" s="1"/>
  <c r="J26" i="1"/>
  <c r="I26" i="1"/>
  <c r="I46" i="1" s="1"/>
  <c r="P26" i="1"/>
  <c r="G26" i="1"/>
  <c r="G46" i="1" s="1"/>
  <c r="F26" i="1"/>
  <c r="S29" i="1"/>
  <c r="G30" i="1"/>
  <c r="F30" i="1"/>
  <c r="I18" i="1"/>
  <c r="F19" i="1"/>
  <c r="U19" i="1" s="1"/>
  <c r="B27" i="1"/>
  <c r="H27" i="1" s="1"/>
  <c r="F31" i="1"/>
  <c r="S36" i="1"/>
  <c r="D37" i="1"/>
  <c r="T37" i="1" s="1"/>
  <c r="E62" i="1"/>
  <c r="G57" i="1"/>
  <c r="S58" i="1"/>
  <c r="F58" i="1"/>
  <c r="E60" i="1"/>
  <c r="D60" i="1"/>
  <c r="T60" i="1" s="1"/>
  <c r="E74" i="1"/>
  <c r="D74" i="1"/>
  <c r="T74" i="1" s="1"/>
  <c r="S98" i="1"/>
  <c r="F10" i="1"/>
  <c r="D32" i="1"/>
  <c r="S34" i="1"/>
  <c r="G36" i="1"/>
  <c r="B39" i="1"/>
  <c r="AD42" i="1"/>
  <c r="AE42" i="1" s="1"/>
  <c r="G55" i="1"/>
  <c r="I56" i="1"/>
  <c r="B21" i="1"/>
  <c r="F29" i="1"/>
  <c r="H31" i="1"/>
  <c r="B33" i="1"/>
  <c r="S38" i="1"/>
  <c r="M42" i="1"/>
  <c r="X42" i="1" s="1"/>
  <c r="S43" i="1"/>
  <c r="H55" i="1"/>
  <c r="G59" i="1"/>
  <c r="I59" i="1" s="1"/>
  <c r="F72" i="1"/>
  <c r="I72" i="1"/>
  <c r="G72" i="1"/>
  <c r="S72" i="1"/>
  <c r="I31" i="1"/>
  <c r="T35" i="1"/>
  <c r="H36" i="1"/>
  <c r="G38" i="1"/>
  <c r="C40" i="1"/>
  <c r="I40" i="1" s="1"/>
  <c r="S42" i="1"/>
  <c r="T43" i="1"/>
  <c r="G43" i="1"/>
  <c r="F43" i="1"/>
  <c r="D62" i="1"/>
  <c r="E63" i="1" s="1"/>
  <c r="T55" i="1"/>
  <c r="F57" i="1"/>
  <c r="U57" i="1" s="1"/>
  <c r="D84" i="1"/>
  <c r="E85" i="1" s="1"/>
  <c r="T72" i="1"/>
  <c r="S31" i="1"/>
  <c r="S40" i="1"/>
  <c r="U55" i="1"/>
  <c r="S57" i="1"/>
  <c r="H57" i="1"/>
  <c r="S59" i="1"/>
  <c r="F59" i="1"/>
  <c r="E84" i="1"/>
  <c r="J31" i="1"/>
  <c r="AA26" i="1"/>
  <c r="AA46" i="1" s="1"/>
  <c r="AB46" i="1" s="1"/>
  <c r="I29" i="1"/>
  <c r="D34" i="1"/>
  <c r="F34" i="1"/>
  <c r="H38" i="1"/>
  <c r="F40" i="1"/>
  <c r="E42" i="1"/>
  <c r="T42" i="1" s="1"/>
  <c r="U42" i="1"/>
  <c r="E44" i="1"/>
  <c r="D44" i="1"/>
  <c r="T93" i="1"/>
  <c r="F93" i="1"/>
  <c r="I93" i="1" s="1"/>
  <c r="F36" i="1"/>
  <c r="U36" i="1" s="1"/>
  <c r="G39" i="1"/>
  <c r="G40" i="1"/>
  <c r="G41" i="1"/>
  <c r="I55" i="1"/>
  <c r="F56" i="1"/>
  <c r="I77" i="1"/>
  <c r="F79" i="1"/>
  <c r="B97" i="1"/>
  <c r="C97" i="1"/>
  <c r="C111" i="1" s="1"/>
  <c r="J42" i="1"/>
  <c r="W42" i="1" s="1"/>
  <c r="B62" i="1"/>
  <c r="C63" i="1" s="1"/>
  <c r="S55" i="1"/>
  <c r="S62" i="1" s="1"/>
  <c r="C64" i="1" s="1"/>
  <c r="T57" i="1"/>
  <c r="B73" i="1"/>
  <c r="G74" i="1"/>
  <c r="S76" i="1"/>
  <c r="C84" i="1"/>
  <c r="G93" i="1"/>
  <c r="S77" i="1"/>
  <c r="F80" i="1"/>
  <c r="G80" i="1"/>
  <c r="C82" i="1"/>
  <c r="B82" i="1"/>
  <c r="H58" i="1"/>
  <c r="S60" i="1"/>
  <c r="G76" i="1"/>
  <c r="G77" i="1"/>
  <c r="G78" i="1"/>
  <c r="I78" i="1" s="1"/>
  <c r="B79" i="1"/>
  <c r="T81" i="1"/>
  <c r="C75" i="1"/>
  <c r="B75" i="1"/>
  <c r="U77" i="1"/>
  <c r="F82" i="1"/>
  <c r="H72" i="1"/>
  <c r="F76" i="1"/>
  <c r="H77" i="1"/>
  <c r="T78" i="1"/>
  <c r="H80" i="1"/>
  <c r="S80" i="1"/>
  <c r="I81" i="1"/>
  <c r="E94" i="1"/>
  <c r="D94" i="1"/>
  <c r="S74" i="1"/>
  <c r="F74" i="1"/>
  <c r="U74" i="1" s="1"/>
  <c r="G75" i="1"/>
  <c r="S94" i="1"/>
  <c r="T102" i="1"/>
  <c r="G102" i="1"/>
  <c r="F123" i="1"/>
  <c r="S123" i="1"/>
  <c r="S81" i="1"/>
  <c r="T98" i="1"/>
  <c r="T82" i="1"/>
  <c r="S96" i="1"/>
  <c r="T97" i="1"/>
  <c r="G97" i="1"/>
  <c r="H106" i="1"/>
  <c r="J106" i="1" s="1"/>
  <c r="E120" i="1"/>
  <c r="E127" i="1" s="1"/>
  <c r="D120" i="1"/>
  <c r="S95" i="1"/>
  <c r="F95" i="1"/>
  <c r="U95" i="1" s="1"/>
  <c r="B99" i="1"/>
  <c r="H101" i="1"/>
  <c r="G105" i="1"/>
  <c r="U105" i="1" s="1"/>
  <c r="I106" i="1"/>
  <c r="G109" i="1"/>
  <c r="F81" i="1"/>
  <c r="D96" i="1"/>
  <c r="G96" i="1" s="1"/>
  <c r="F102" i="1"/>
  <c r="U102" i="1" s="1"/>
  <c r="G108" i="1"/>
  <c r="F108" i="1"/>
  <c r="H108" i="1" s="1"/>
  <c r="D100" i="1"/>
  <c r="G100" i="1" s="1"/>
  <c r="I102" i="1"/>
  <c r="S121" i="1"/>
  <c r="E111" i="1"/>
  <c r="S93" i="1"/>
  <c r="G95" i="1"/>
  <c r="G98" i="1"/>
  <c r="I98" i="1" s="1"/>
  <c r="F98" i="1"/>
  <c r="D99" i="1"/>
  <c r="T99" i="1" s="1"/>
  <c r="E99" i="1"/>
  <c r="F100" i="1"/>
  <c r="I100" i="1" s="1"/>
  <c r="S100" i="1"/>
  <c r="K102" i="1"/>
  <c r="D104" i="1"/>
  <c r="F106" i="1"/>
  <c r="K124" i="1"/>
  <c r="J124" i="1"/>
  <c r="W124" i="1" s="1"/>
  <c r="H102" i="1"/>
  <c r="V102" i="1" s="1"/>
  <c r="S104" i="1"/>
  <c r="I124" i="1"/>
  <c r="H95" i="1"/>
  <c r="S101" i="1"/>
  <c r="S102" i="1"/>
  <c r="G121" i="1"/>
  <c r="F121" i="1"/>
  <c r="F122" i="1"/>
  <c r="S122" i="1"/>
  <c r="E123" i="1"/>
  <c r="T123" i="1" s="1"/>
  <c r="S105" i="1"/>
  <c r="T125" i="1"/>
  <c r="E107" i="1"/>
  <c r="F109" i="1"/>
  <c r="C120" i="1"/>
  <c r="G124" i="1"/>
  <c r="F125" i="1"/>
  <c r="G106" i="1"/>
  <c r="H124" i="1"/>
  <c r="F101" i="1"/>
  <c r="U101" i="1" s="1"/>
  <c r="F103" i="1"/>
  <c r="B127" i="1"/>
  <c r="S120" i="1"/>
  <c r="V17" i="1" l="1"/>
  <c r="J17" i="1"/>
  <c r="K17" i="1"/>
  <c r="S127" i="1"/>
  <c r="C129" i="1" s="1"/>
  <c r="U78" i="1"/>
  <c r="U29" i="1"/>
  <c r="T32" i="1"/>
  <c r="U58" i="1"/>
  <c r="F44" i="1"/>
  <c r="V10" i="1"/>
  <c r="V14" i="1" s="1"/>
  <c r="H14" i="1"/>
  <c r="I15" i="1" s="1"/>
  <c r="S35" i="1"/>
  <c r="AD11" i="1"/>
  <c r="AE11" i="1" s="1"/>
  <c r="Z11" i="1"/>
  <c r="H46" i="1"/>
  <c r="I47" i="1" s="1"/>
  <c r="V26" i="1"/>
  <c r="V46" i="1" s="1"/>
  <c r="I48" i="1" s="1"/>
  <c r="U125" i="1"/>
  <c r="I125" i="1"/>
  <c r="U122" i="1"/>
  <c r="J122" i="1"/>
  <c r="H122" i="1"/>
  <c r="V72" i="1"/>
  <c r="C128" i="1"/>
  <c r="L124" i="1"/>
  <c r="U121" i="1"/>
  <c r="M124" i="1"/>
  <c r="G99" i="1"/>
  <c r="J102" i="1"/>
  <c r="U124" i="1"/>
  <c r="T107" i="1"/>
  <c r="U81" i="1"/>
  <c r="H105" i="1"/>
  <c r="F96" i="1"/>
  <c r="G123" i="1"/>
  <c r="I80" i="1"/>
  <c r="S75" i="1"/>
  <c r="F75" i="1"/>
  <c r="S82" i="1"/>
  <c r="J55" i="1"/>
  <c r="I75" i="1"/>
  <c r="H43" i="1"/>
  <c r="G82" i="1"/>
  <c r="U72" i="1"/>
  <c r="F21" i="1"/>
  <c r="S21" i="1"/>
  <c r="G21" i="1"/>
  <c r="G62" i="1"/>
  <c r="P46" i="1"/>
  <c r="Q47" i="1" s="1"/>
  <c r="L50" i="1" s="1"/>
  <c r="AD26" i="1"/>
  <c r="AE26" i="1" s="1"/>
  <c r="Z26" i="1"/>
  <c r="Z46" i="1" s="1"/>
  <c r="I41" i="1"/>
  <c r="AD10" i="1"/>
  <c r="AE10" i="1" s="1"/>
  <c r="Z10" i="1"/>
  <c r="P14" i="1"/>
  <c r="N14" i="1"/>
  <c r="O15" i="1" s="1"/>
  <c r="Y10" i="1"/>
  <c r="Y14" i="1" s="1"/>
  <c r="I22" i="1"/>
  <c r="H19" i="1"/>
  <c r="U103" i="1"/>
  <c r="U108" i="1"/>
  <c r="I108" i="1"/>
  <c r="U123" i="1"/>
  <c r="U93" i="1"/>
  <c r="G44" i="1"/>
  <c r="H44" i="1" s="1"/>
  <c r="I122" i="1"/>
  <c r="H125" i="1"/>
  <c r="M102" i="1"/>
  <c r="G94" i="1"/>
  <c r="T94" i="1"/>
  <c r="F94" i="1"/>
  <c r="I58" i="1"/>
  <c r="V58" i="1" s="1"/>
  <c r="I74" i="1"/>
  <c r="J72" i="1"/>
  <c r="M72" i="1" s="1"/>
  <c r="F35" i="1"/>
  <c r="U35" i="1" s="1"/>
  <c r="U43" i="1"/>
  <c r="B84" i="1"/>
  <c r="C85" i="1" s="1"/>
  <c r="I43" i="1"/>
  <c r="I36" i="1"/>
  <c r="S39" i="1"/>
  <c r="F39" i="1"/>
  <c r="H34" i="1"/>
  <c r="U30" i="1"/>
  <c r="H30" i="1"/>
  <c r="S12" i="1"/>
  <c r="H12" i="1"/>
  <c r="G12" i="1"/>
  <c r="F12" i="1"/>
  <c r="U12" i="1" s="1"/>
  <c r="U18" i="1"/>
  <c r="U41" i="1"/>
  <c r="I19" i="1"/>
  <c r="F37" i="1"/>
  <c r="I37" i="1" s="1"/>
  <c r="M27" i="1"/>
  <c r="Q14" i="1"/>
  <c r="D3" i="1" s="1"/>
  <c r="AA10" i="1"/>
  <c r="AA14" i="1" s="1"/>
  <c r="T104" i="1"/>
  <c r="F104" i="1"/>
  <c r="S97" i="1"/>
  <c r="U100" i="1"/>
  <c r="G104" i="1"/>
  <c r="V77" i="1"/>
  <c r="K55" i="1"/>
  <c r="H74" i="1"/>
  <c r="V74" i="1" s="1"/>
  <c r="K72" i="1"/>
  <c r="U34" i="1"/>
  <c r="J34" i="1"/>
  <c r="W34" i="1" s="1"/>
  <c r="F14" i="1"/>
  <c r="G15" i="1" s="1"/>
  <c r="U10" i="1"/>
  <c r="U14" i="1" s="1"/>
  <c r="J46" i="1"/>
  <c r="K47" i="1" s="1"/>
  <c r="W26" i="1"/>
  <c r="W46" i="1" s="1"/>
  <c r="K48" i="1" s="1"/>
  <c r="I34" i="1"/>
  <c r="V13" i="1"/>
  <c r="H40" i="1"/>
  <c r="K27" i="1"/>
  <c r="U13" i="1"/>
  <c r="I13" i="1"/>
  <c r="K13" i="1"/>
  <c r="L13" i="1" s="1"/>
  <c r="J19" i="1"/>
  <c r="I109" i="1"/>
  <c r="V106" i="1"/>
  <c r="J78" i="1"/>
  <c r="H93" i="1"/>
  <c r="V80" i="1"/>
  <c r="H76" i="1"/>
  <c r="I103" i="1"/>
  <c r="H103" i="1"/>
  <c r="V103" i="1" s="1"/>
  <c r="I95" i="1"/>
  <c r="V95" i="1" s="1"/>
  <c r="B111" i="1"/>
  <c r="C112" i="1" s="1"/>
  <c r="M106" i="1"/>
  <c r="J125" i="1"/>
  <c r="V124" i="1"/>
  <c r="C127" i="1"/>
  <c r="G120" i="1"/>
  <c r="G127" i="1" s="1"/>
  <c r="F120" i="1"/>
  <c r="H120" i="1"/>
  <c r="J101" i="1"/>
  <c r="T100" i="1"/>
  <c r="I105" i="1"/>
  <c r="T96" i="1"/>
  <c r="T111" i="1" s="1"/>
  <c r="E113" i="1" s="1"/>
  <c r="H96" i="1"/>
  <c r="V96" i="1" s="1"/>
  <c r="H109" i="1"/>
  <c r="I101" i="1"/>
  <c r="T120" i="1"/>
  <c r="T127" i="1" s="1"/>
  <c r="E129" i="1" s="1"/>
  <c r="D127" i="1"/>
  <c r="E128" i="1" s="1"/>
  <c r="I96" i="1"/>
  <c r="H123" i="1"/>
  <c r="J123" i="1" s="1"/>
  <c r="H81" i="1"/>
  <c r="U76" i="1"/>
  <c r="I76" i="1"/>
  <c r="K76" i="1"/>
  <c r="G79" i="1"/>
  <c r="S79" i="1"/>
  <c r="U80" i="1"/>
  <c r="J56" i="1"/>
  <c r="U56" i="1"/>
  <c r="U40" i="1"/>
  <c r="T34" i="1"/>
  <c r="G34" i="1"/>
  <c r="F33" i="1"/>
  <c r="S33" i="1"/>
  <c r="I33" i="1"/>
  <c r="H33" i="1"/>
  <c r="G33" i="1"/>
  <c r="I57" i="1"/>
  <c r="H98" i="1"/>
  <c r="V98" i="1" s="1"/>
  <c r="K40" i="1"/>
  <c r="U31" i="1"/>
  <c r="I121" i="1"/>
  <c r="K31" i="1"/>
  <c r="H18" i="1"/>
  <c r="W10" i="1"/>
  <c r="W14" i="1" s="1"/>
  <c r="G37" i="1"/>
  <c r="F32" i="1"/>
  <c r="I32" i="1" s="1"/>
  <c r="G35" i="1"/>
  <c r="H41" i="1"/>
  <c r="S23" i="1"/>
  <c r="Y26" i="1"/>
  <c r="Y46" i="1" s="1"/>
  <c r="O48" i="1" s="1"/>
  <c r="N46" i="1"/>
  <c r="O47" i="1" s="1"/>
  <c r="U17" i="1"/>
  <c r="T20" i="1"/>
  <c r="T23" i="1" s="1"/>
  <c r="G20" i="1"/>
  <c r="F60" i="1"/>
  <c r="H60" i="1" s="1"/>
  <c r="U38" i="1"/>
  <c r="L17" i="1"/>
  <c r="F20" i="1"/>
  <c r="H37" i="1"/>
  <c r="S28" i="1"/>
  <c r="G28" i="1"/>
  <c r="F28" i="1"/>
  <c r="X26" i="1"/>
  <c r="X46" i="1" s="1"/>
  <c r="M48" i="1" s="1"/>
  <c r="G73" i="1"/>
  <c r="F73" i="1"/>
  <c r="S73" i="1"/>
  <c r="S84" i="1" s="1"/>
  <c r="C86" i="1" s="1"/>
  <c r="U79" i="1"/>
  <c r="D111" i="1"/>
  <c r="E112" i="1" s="1"/>
  <c r="T44" i="1"/>
  <c r="G107" i="1"/>
  <c r="F107" i="1"/>
  <c r="H121" i="1"/>
  <c r="U106" i="1"/>
  <c r="H100" i="1"/>
  <c r="U98" i="1"/>
  <c r="K106" i="1"/>
  <c r="L106" i="1" s="1"/>
  <c r="S99" i="1"/>
  <c r="S111" i="1" s="1"/>
  <c r="C113" i="1" s="1"/>
  <c r="F99" i="1"/>
  <c r="U99" i="1" s="1"/>
  <c r="F97" i="1"/>
  <c r="I97" i="1" s="1"/>
  <c r="K105" i="1"/>
  <c r="I123" i="1"/>
  <c r="K80" i="1"/>
  <c r="I99" i="1"/>
  <c r="J77" i="1"/>
  <c r="K77" i="1"/>
  <c r="H78" i="1"/>
  <c r="K78" i="1" s="1"/>
  <c r="U59" i="1"/>
  <c r="H59" i="1"/>
  <c r="J57" i="1"/>
  <c r="V31" i="1"/>
  <c r="H56" i="1"/>
  <c r="H62" i="1" s="1"/>
  <c r="I30" i="1"/>
  <c r="B23" i="1"/>
  <c r="C24" i="1" s="1"/>
  <c r="H29" i="1"/>
  <c r="J36" i="1"/>
  <c r="W36" i="1" s="1"/>
  <c r="U22" i="1"/>
  <c r="M17" i="1"/>
  <c r="G32" i="1"/>
  <c r="J13" i="1"/>
  <c r="U109" i="1"/>
  <c r="J109" i="1"/>
  <c r="T84" i="1"/>
  <c r="E86" i="1" s="1"/>
  <c r="T62" i="1"/>
  <c r="E64" i="1" s="1"/>
  <c r="I38" i="1"/>
  <c r="G84" i="1"/>
  <c r="V55" i="1"/>
  <c r="K95" i="1"/>
  <c r="P27" i="1"/>
  <c r="N27" i="1"/>
  <c r="F27" i="1"/>
  <c r="U27" i="1" s="1"/>
  <c r="L27" i="1"/>
  <c r="X27" i="1" s="1"/>
  <c r="S27" i="1"/>
  <c r="J27" i="1"/>
  <c r="W27" i="1" s="1"/>
  <c r="I27" i="1"/>
  <c r="V27" i="1" s="1"/>
  <c r="F46" i="1"/>
  <c r="G47" i="1" s="1"/>
  <c r="U26" i="1"/>
  <c r="U46" i="1" s="1"/>
  <c r="G48" i="1" s="1"/>
  <c r="V22" i="1"/>
  <c r="K36" i="1"/>
  <c r="T11" i="1"/>
  <c r="E24" i="1"/>
  <c r="I44" i="1"/>
  <c r="K34" i="1"/>
  <c r="O27" i="1"/>
  <c r="J43" i="1"/>
  <c r="X106" i="1" l="1"/>
  <c r="N106" i="1"/>
  <c r="V44" i="1"/>
  <c r="J44" i="1"/>
  <c r="L44" i="1" s="1"/>
  <c r="X44" i="1" s="1"/>
  <c r="K44" i="1"/>
  <c r="M44" i="1" s="1"/>
  <c r="M125" i="1"/>
  <c r="J37" i="1"/>
  <c r="W37" i="1" s="1"/>
  <c r="U28" i="1"/>
  <c r="H28" i="1"/>
  <c r="V28" i="1" s="1"/>
  <c r="M34" i="1"/>
  <c r="W31" i="1"/>
  <c r="K33" i="1"/>
  <c r="M33" i="1" s="1"/>
  <c r="U21" i="1"/>
  <c r="H35" i="1"/>
  <c r="O35" i="1" s="1"/>
  <c r="J38" i="1"/>
  <c r="G23" i="1"/>
  <c r="I73" i="1"/>
  <c r="V41" i="1"/>
  <c r="H94" i="1"/>
  <c r="J108" i="1"/>
  <c r="F127" i="1"/>
  <c r="G128" i="1" s="1"/>
  <c r="U120" i="1"/>
  <c r="U127" i="1" s="1"/>
  <c r="G129" i="1" s="1"/>
  <c r="V93" i="1"/>
  <c r="J93" i="1"/>
  <c r="M13" i="1"/>
  <c r="X13" i="1" s="1"/>
  <c r="K29" i="1"/>
  <c r="J12" i="1"/>
  <c r="K93" i="1"/>
  <c r="K108" i="1"/>
  <c r="L108" i="1" s="1"/>
  <c r="V43" i="1"/>
  <c r="K43" i="1"/>
  <c r="L43" i="1" s="1"/>
  <c r="L34" i="1"/>
  <c r="X34" i="1" s="1"/>
  <c r="W106" i="1"/>
  <c r="V121" i="1"/>
  <c r="J121" i="1"/>
  <c r="M121" i="1" s="1"/>
  <c r="U32" i="1"/>
  <c r="M100" i="1"/>
  <c r="N100" i="1" s="1"/>
  <c r="K109" i="1"/>
  <c r="M109" i="1" s="1"/>
  <c r="W78" i="1"/>
  <c r="H97" i="1"/>
  <c r="V97" i="1" s="1"/>
  <c r="G111" i="1"/>
  <c r="G3" i="1"/>
  <c r="AB14" i="1"/>
  <c r="L38" i="1"/>
  <c r="L36" i="1"/>
  <c r="M37" i="1"/>
  <c r="K74" i="1"/>
  <c r="K123" i="1"/>
  <c r="O124" i="1"/>
  <c r="Q124" i="1" s="1"/>
  <c r="AA124" i="1" s="1"/>
  <c r="F111" i="1"/>
  <c r="V19" i="1"/>
  <c r="H21" i="1"/>
  <c r="I82" i="1"/>
  <c r="I35" i="1"/>
  <c r="L40" i="1"/>
  <c r="M77" i="1"/>
  <c r="J100" i="1"/>
  <c r="W17" i="1"/>
  <c r="M76" i="1"/>
  <c r="K38" i="1"/>
  <c r="J33" i="1"/>
  <c r="W33" i="1" s="1"/>
  <c r="H99" i="1"/>
  <c r="K57" i="1"/>
  <c r="M57" i="1" s="1"/>
  <c r="V81" i="1"/>
  <c r="K81" i="1"/>
  <c r="K101" i="1"/>
  <c r="M101" i="1" s="1"/>
  <c r="H73" i="1"/>
  <c r="K19" i="1"/>
  <c r="L19" i="1" s="1"/>
  <c r="W72" i="1"/>
  <c r="J81" i="1"/>
  <c r="J76" i="1"/>
  <c r="J120" i="1"/>
  <c r="Q15" i="1"/>
  <c r="C3" i="1"/>
  <c r="E3" i="1" s="1"/>
  <c r="I3" i="1" s="1"/>
  <c r="F84" i="1"/>
  <c r="G85" i="1" s="1"/>
  <c r="W55" i="1"/>
  <c r="H82" i="1"/>
  <c r="U96" i="1"/>
  <c r="J96" i="1"/>
  <c r="K100" i="1"/>
  <c r="K104" i="1"/>
  <c r="J35" i="1"/>
  <c r="V108" i="1"/>
  <c r="J41" i="1"/>
  <c r="J22" i="1"/>
  <c r="N17" i="1"/>
  <c r="O106" i="1"/>
  <c r="Q106" i="1" s="1"/>
  <c r="AA106" i="1" s="1"/>
  <c r="V37" i="1"/>
  <c r="K30" i="1"/>
  <c r="V29" i="1"/>
  <c r="J29" i="1"/>
  <c r="W29" i="1" s="1"/>
  <c r="W43" i="1"/>
  <c r="Y27" i="1"/>
  <c r="L72" i="1"/>
  <c r="W13" i="1"/>
  <c r="J95" i="1"/>
  <c r="V78" i="1"/>
  <c r="K99" i="1"/>
  <c r="U82" i="1"/>
  <c r="I28" i="1"/>
  <c r="U20" i="1"/>
  <c r="U23" i="1" s="1"/>
  <c r="I20" i="1"/>
  <c r="I23" i="1" s="1"/>
  <c r="H20" i="1"/>
  <c r="H23" i="1" s="1"/>
  <c r="I24" i="1" s="1"/>
  <c r="F23" i="1"/>
  <c r="G24" i="1" s="1"/>
  <c r="K22" i="1"/>
  <c r="M22" i="1" s="1"/>
  <c r="M31" i="1"/>
  <c r="N31" i="1" s="1"/>
  <c r="Y31" i="1" s="1"/>
  <c r="U33" i="1"/>
  <c r="H79" i="1"/>
  <c r="V109" i="1"/>
  <c r="L100" i="1"/>
  <c r="O100" i="1" s="1"/>
  <c r="L55" i="1"/>
  <c r="M93" i="1"/>
  <c r="V101" i="1"/>
  <c r="H104" i="1"/>
  <c r="M36" i="1"/>
  <c r="V30" i="1"/>
  <c r="J30" i="1"/>
  <c r="N72" i="1"/>
  <c r="K41" i="1"/>
  <c r="O3" i="1"/>
  <c r="Z14" i="1"/>
  <c r="I21" i="1"/>
  <c r="K35" i="1"/>
  <c r="W102" i="1"/>
  <c r="O102" i="1"/>
  <c r="Q102" i="1" s="1"/>
  <c r="AA102" i="1" s="1"/>
  <c r="L102" i="1"/>
  <c r="X124" i="1"/>
  <c r="I120" i="1"/>
  <c r="L35" i="1"/>
  <c r="L109" i="1"/>
  <c r="K120" i="1"/>
  <c r="W109" i="1"/>
  <c r="U97" i="1"/>
  <c r="M30" i="1"/>
  <c r="I107" i="1"/>
  <c r="K107" i="1" s="1"/>
  <c r="X17" i="1"/>
  <c r="H32" i="1"/>
  <c r="V32" i="1" s="1"/>
  <c r="V123" i="1"/>
  <c r="O36" i="1"/>
  <c r="J97" i="1"/>
  <c r="U37" i="1"/>
  <c r="K37" i="1"/>
  <c r="U39" i="1"/>
  <c r="H39" i="1"/>
  <c r="I39" i="1"/>
  <c r="V125" i="1"/>
  <c r="M78" i="1"/>
  <c r="L29" i="1"/>
  <c r="J21" i="1"/>
  <c r="W21" i="1" s="1"/>
  <c r="M55" i="1"/>
  <c r="V105" i="1"/>
  <c r="J105" i="1"/>
  <c r="K32" i="1"/>
  <c r="M35" i="1"/>
  <c r="U44" i="1"/>
  <c r="V36" i="1"/>
  <c r="J80" i="1"/>
  <c r="W77" i="1"/>
  <c r="O77" i="1"/>
  <c r="Q77" i="1" s="1"/>
  <c r="AA77" i="1" s="1"/>
  <c r="U107" i="1"/>
  <c r="H107" i="1"/>
  <c r="V107" i="1" s="1"/>
  <c r="V38" i="1"/>
  <c r="U73" i="1"/>
  <c r="U84" i="1" s="1"/>
  <c r="G86" i="1" s="1"/>
  <c r="J73" i="1"/>
  <c r="O31" i="1"/>
  <c r="Q31" i="1" s="1"/>
  <c r="AA31" i="1" s="1"/>
  <c r="V18" i="1"/>
  <c r="K18" i="1"/>
  <c r="M18" i="1" s="1"/>
  <c r="J18" i="1"/>
  <c r="V33" i="1"/>
  <c r="F62" i="1"/>
  <c r="G63" i="1" s="1"/>
  <c r="I79" i="1"/>
  <c r="K96" i="1"/>
  <c r="V120" i="1"/>
  <c r="H127" i="1"/>
  <c r="N124" i="1"/>
  <c r="U94" i="1"/>
  <c r="U111" i="1" s="1"/>
  <c r="G113" i="1" s="1"/>
  <c r="I94" i="1"/>
  <c r="O17" i="1"/>
  <c r="O55" i="1"/>
  <c r="V57" i="1"/>
  <c r="M95" i="1"/>
  <c r="M80" i="1"/>
  <c r="N80" i="1" s="1"/>
  <c r="L80" i="1"/>
  <c r="X80" i="1" s="1"/>
  <c r="M81" i="1"/>
  <c r="N35" i="1"/>
  <c r="K73" i="1"/>
  <c r="K103" i="1"/>
  <c r="J98" i="1"/>
  <c r="W98" i="1" s="1"/>
  <c r="V59" i="1"/>
  <c r="AD27" i="1"/>
  <c r="AE27" i="1" s="1"/>
  <c r="Z27" i="1"/>
  <c r="J74" i="1"/>
  <c r="W74" i="1" s="1"/>
  <c r="K59" i="1"/>
  <c r="V56" i="1"/>
  <c r="V100" i="1"/>
  <c r="U60" i="1"/>
  <c r="U62" i="1" s="1"/>
  <c r="G64" i="1" s="1"/>
  <c r="J60" i="1"/>
  <c r="I60" i="1"/>
  <c r="L31" i="1"/>
  <c r="K56" i="1"/>
  <c r="K21" i="1"/>
  <c r="L120" i="1"/>
  <c r="V76" i="1"/>
  <c r="V40" i="1"/>
  <c r="K97" i="1"/>
  <c r="U104" i="1"/>
  <c r="I12" i="1"/>
  <c r="V12" i="1" s="1"/>
  <c r="V34" i="1"/>
  <c r="L78" i="1"/>
  <c r="X78" i="1" s="1"/>
  <c r="K121" i="1"/>
  <c r="J40" i="1"/>
  <c r="W40" i="1" s="1"/>
  <c r="K125" i="1"/>
  <c r="L125" i="1" s="1"/>
  <c r="AB47" i="1"/>
  <c r="M50" i="1" s="1"/>
  <c r="AA47" i="1"/>
  <c r="U75" i="1"/>
  <c r="H75" i="1"/>
  <c r="L77" i="1"/>
  <c r="J107" i="1"/>
  <c r="K98" i="1"/>
  <c r="V122" i="1"/>
  <c r="K122" i="1"/>
  <c r="J58" i="1"/>
  <c r="P35" i="1"/>
  <c r="K58" i="1"/>
  <c r="J103" i="1"/>
  <c r="I104" i="1"/>
  <c r="J59" i="1"/>
  <c r="W59" i="1" s="1"/>
  <c r="V62" i="1" l="1"/>
  <c r="I64" i="1" s="1"/>
  <c r="O125" i="1"/>
  <c r="N121" i="1"/>
  <c r="Y121" i="1" s="1"/>
  <c r="L32" i="1"/>
  <c r="Y100" i="1"/>
  <c r="P100" i="1"/>
  <c r="X108" i="1"/>
  <c r="X125" i="1"/>
  <c r="N93" i="1"/>
  <c r="P109" i="1"/>
  <c r="W105" i="1"/>
  <c r="M105" i="1"/>
  <c r="W58" i="1"/>
  <c r="M58" i="1"/>
  <c r="N58" i="1" s="1"/>
  <c r="L58" i="1"/>
  <c r="O58" i="1"/>
  <c r="W125" i="1"/>
  <c r="Q17" i="1"/>
  <c r="L105" i="1"/>
  <c r="X105" i="1" s="1"/>
  <c r="J28" i="1"/>
  <c r="V104" i="1"/>
  <c r="J104" i="1"/>
  <c r="M104" i="1" s="1"/>
  <c r="K20" i="1"/>
  <c r="K23" i="1" s="1"/>
  <c r="M107" i="1"/>
  <c r="N107" i="1" s="1"/>
  <c r="X72" i="1"/>
  <c r="W101" i="1"/>
  <c r="W35" i="1"/>
  <c r="L39" i="1"/>
  <c r="M32" i="1"/>
  <c r="L57" i="1"/>
  <c r="O121" i="1"/>
  <c r="L97" i="1"/>
  <c r="N98" i="1"/>
  <c r="O13" i="1"/>
  <c r="Q13" i="1" s="1"/>
  <c r="AA13" i="1" s="1"/>
  <c r="W56" i="1"/>
  <c r="N109" i="1"/>
  <c r="N44" i="1"/>
  <c r="Y44" i="1" s="1"/>
  <c r="L33" i="1"/>
  <c r="Q44" i="1"/>
  <c r="AA44" i="1" s="1"/>
  <c r="M123" i="1"/>
  <c r="L96" i="1"/>
  <c r="I62" i="1"/>
  <c r="I63" i="1" s="1"/>
  <c r="O80" i="1"/>
  <c r="Y80" i="1" s="1"/>
  <c r="W19" i="1"/>
  <c r="W73" i="1"/>
  <c r="M40" i="1"/>
  <c r="X35" i="1"/>
  <c r="Y72" i="1"/>
  <c r="K79" i="1"/>
  <c r="Y17" i="1"/>
  <c r="W76" i="1"/>
  <c r="K60" i="1"/>
  <c r="M60" i="1" s="1"/>
  <c r="Q35" i="1"/>
  <c r="AA35" i="1" s="1"/>
  <c r="X36" i="1"/>
  <c r="P36" i="1"/>
  <c r="N13" i="1"/>
  <c r="M56" i="1"/>
  <c r="M62" i="1" s="1"/>
  <c r="I84" i="1"/>
  <c r="W38" i="1"/>
  <c r="M38" i="1"/>
  <c r="X38" i="1" s="1"/>
  <c r="L37" i="1"/>
  <c r="P44" i="1"/>
  <c r="O123" i="1"/>
  <c r="Q123" i="1" s="1"/>
  <c r="V20" i="1"/>
  <c r="V82" i="1"/>
  <c r="J82" i="1"/>
  <c r="M82" i="1"/>
  <c r="O82" i="1" s="1"/>
  <c r="K82" i="1"/>
  <c r="N82" i="1" s="1"/>
  <c r="L21" i="1"/>
  <c r="M19" i="1"/>
  <c r="W60" i="1"/>
  <c r="L56" i="1"/>
  <c r="N105" i="1"/>
  <c r="I127" i="1"/>
  <c r="W30" i="1"/>
  <c r="P78" i="1"/>
  <c r="L18" i="1"/>
  <c r="O18" i="1" s="1"/>
  <c r="W22" i="1"/>
  <c r="L22" i="1"/>
  <c r="X22" i="1" s="1"/>
  <c r="Q100" i="1"/>
  <c r="AA100" i="1" s="1"/>
  <c r="J62" i="1"/>
  <c r="V99" i="1"/>
  <c r="J99" i="1"/>
  <c r="N36" i="1"/>
  <c r="Y36" i="1" s="1"/>
  <c r="M98" i="1"/>
  <c r="O98" i="1" s="1"/>
  <c r="Q98" i="1" s="1"/>
  <c r="AA98" i="1" s="1"/>
  <c r="P34" i="1"/>
  <c r="L123" i="1"/>
  <c r="O43" i="1"/>
  <c r="W93" i="1"/>
  <c r="L93" i="1"/>
  <c r="O93" i="1"/>
  <c r="M99" i="1"/>
  <c r="J32" i="1"/>
  <c r="L28" i="1"/>
  <c r="L76" i="1"/>
  <c r="N76" i="1" s="1"/>
  <c r="L82" i="1"/>
  <c r="O72" i="1"/>
  <c r="O44" i="1"/>
  <c r="W123" i="1"/>
  <c r="V79" i="1"/>
  <c r="L79" i="1"/>
  <c r="J79" i="1"/>
  <c r="W79" i="1" s="1"/>
  <c r="I111" i="1"/>
  <c r="Q125" i="1"/>
  <c r="AA125" i="1" s="1"/>
  <c r="L98" i="1"/>
  <c r="X98" i="1" s="1"/>
  <c r="P98" i="1"/>
  <c r="J20" i="1"/>
  <c r="W20" i="1" s="1"/>
  <c r="W41" i="1"/>
  <c r="O41" i="1"/>
  <c r="L41" i="1"/>
  <c r="M41" i="1"/>
  <c r="N41" i="1"/>
  <c r="Y41" i="1" s="1"/>
  <c r="W96" i="1"/>
  <c r="L101" i="1"/>
  <c r="O109" i="1"/>
  <c r="Q109" i="1" s="1"/>
  <c r="AA109" i="1" s="1"/>
  <c r="W100" i="1"/>
  <c r="J75" i="1"/>
  <c r="J39" i="1"/>
  <c r="W39" i="1" s="1"/>
  <c r="Q55" i="1"/>
  <c r="W57" i="1"/>
  <c r="W62" i="1" s="1"/>
  <c r="K64" i="1" s="1"/>
  <c r="N123" i="1"/>
  <c r="V94" i="1"/>
  <c r="M73" i="1"/>
  <c r="N73" i="1" s="1"/>
  <c r="V35" i="1"/>
  <c r="O78" i="1"/>
  <c r="Q78" i="1" s="1"/>
  <c r="AA78" i="1" s="1"/>
  <c r="V60" i="1"/>
  <c r="Q121" i="1"/>
  <c r="AA121" i="1" s="1"/>
  <c r="Q96" i="1"/>
  <c r="AA96" i="1" s="1"/>
  <c r="W103" i="1"/>
  <c r="L103" i="1"/>
  <c r="W107" i="1"/>
  <c r="K28" i="1"/>
  <c r="M28" i="1" s="1"/>
  <c r="L59" i="1"/>
  <c r="Y35" i="1"/>
  <c r="I128" i="1"/>
  <c r="L107" i="1"/>
  <c r="X107" i="1" s="1"/>
  <c r="M103" i="1"/>
  <c r="O103" i="1" s="1"/>
  <c r="N34" i="1"/>
  <c r="K127" i="1"/>
  <c r="AA15" i="1"/>
  <c r="F3" i="1"/>
  <c r="H3" i="1" s="1"/>
  <c r="J3" i="1" s="1"/>
  <c r="AB15" i="1"/>
  <c r="X55" i="1"/>
  <c r="N55" i="1"/>
  <c r="P55" i="1" s="1"/>
  <c r="W95" i="1"/>
  <c r="L95" i="1"/>
  <c r="X95" i="1" s="1"/>
  <c r="M96" i="1"/>
  <c r="W81" i="1"/>
  <c r="O81" i="1"/>
  <c r="Q81" i="1" s="1"/>
  <c r="AA81" i="1" s="1"/>
  <c r="L81" i="1"/>
  <c r="N81" i="1"/>
  <c r="Y81" i="1" s="1"/>
  <c r="G112" i="1"/>
  <c r="V111" i="1"/>
  <c r="I113" i="1" s="1"/>
  <c r="W122" i="1"/>
  <c r="J94" i="1"/>
  <c r="N78" i="1"/>
  <c r="M43" i="1"/>
  <c r="N43" i="1" s="1"/>
  <c r="P17" i="1"/>
  <c r="N33" i="1"/>
  <c r="Y106" i="1"/>
  <c r="V75" i="1"/>
  <c r="J127" i="1"/>
  <c r="K128" i="1" s="1"/>
  <c r="W120" i="1"/>
  <c r="K12" i="1"/>
  <c r="M12" i="1" s="1"/>
  <c r="V127" i="1"/>
  <c r="I129" i="1" s="1"/>
  <c r="W18" i="1"/>
  <c r="W23" i="1" s="1"/>
  <c r="W80" i="1"/>
  <c r="P80" i="1"/>
  <c r="L122" i="1"/>
  <c r="M59" i="1"/>
  <c r="X102" i="1"/>
  <c r="N102" i="1"/>
  <c r="Y102" i="1" s="1"/>
  <c r="L12" i="1"/>
  <c r="X12" i="1" s="1"/>
  <c r="M120" i="1"/>
  <c r="M127" i="1" s="1"/>
  <c r="L73" i="1"/>
  <c r="X73" i="1" s="1"/>
  <c r="O57" i="1"/>
  <c r="Q57" i="1" s="1"/>
  <c r="AA57" i="1" s="1"/>
  <c r="L30" i="1"/>
  <c r="X30" i="1" s="1"/>
  <c r="M29" i="1"/>
  <c r="W121" i="1"/>
  <c r="Q93" i="1"/>
  <c r="P72" i="1"/>
  <c r="H111" i="1"/>
  <c r="M97" i="1"/>
  <c r="Q80" i="1"/>
  <c r="AA80" i="1" s="1"/>
  <c r="M122" i="1"/>
  <c r="O122" i="1" s="1"/>
  <c r="P106" i="1"/>
  <c r="V39" i="1"/>
  <c r="K39" i="1"/>
  <c r="L121" i="1"/>
  <c r="O21" i="1"/>
  <c r="W108" i="1"/>
  <c r="M108" i="1"/>
  <c r="N108" i="1" s="1"/>
  <c r="AD35" i="1"/>
  <c r="AE35" i="1" s="1"/>
  <c r="Z35" i="1"/>
  <c r="X77" i="1"/>
  <c r="N77" i="1"/>
  <c r="Y77" i="1" s="1"/>
  <c r="N125" i="1"/>
  <c r="Y125" i="1" s="1"/>
  <c r="X31" i="1"/>
  <c r="P31" i="1"/>
  <c r="L74" i="1"/>
  <c r="Y124" i="1"/>
  <c r="P124" i="1"/>
  <c r="O34" i="1"/>
  <c r="Q34" i="1" s="1"/>
  <c r="AA34" i="1" s="1"/>
  <c r="M74" i="1"/>
  <c r="W97" i="1"/>
  <c r="X109" i="1"/>
  <c r="Q41" i="1"/>
  <c r="AA41" i="1" s="1"/>
  <c r="Q36" i="1"/>
  <c r="AA36" i="1" s="1"/>
  <c r="X100" i="1"/>
  <c r="O96" i="1"/>
  <c r="V73" i="1"/>
  <c r="O73" i="1"/>
  <c r="H84" i="1"/>
  <c r="I85" i="1" s="1"/>
  <c r="V21" i="1"/>
  <c r="V23" i="1" s="1"/>
  <c r="M21" i="1"/>
  <c r="Q21" i="1" s="1"/>
  <c r="AA21" i="1" s="1"/>
  <c r="L60" i="1"/>
  <c r="O60" i="1" s="1"/>
  <c r="Q60" i="1" s="1"/>
  <c r="AA60" i="1" s="1"/>
  <c r="M94" i="1"/>
  <c r="M111" i="1" s="1"/>
  <c r="K75" i="1"/>
  <c r="L75" i="1" s="1"/>
  <c r="K94" i="1"/>
  <c r="K111" i="1" s="1"/>
  <c r="W44" i="1"/>
  <c r="Y108" i="1" l="1"/>
  <c r="P108" i="1"/>
  <c r="AD55" i="1"/>
  <c r="AE55" i="1" s="1"/>
  <c r="Z55" i="1"/>
  <c r="P107" i="1"/>
  <c r="Q97" i="1"/>
  <c r="AA97" i="1" s="1"/>
  <c r="AA123" i="1"/>
  <c r="Y58" i="1"/>
  <c r="P58" i="1"/>
  <c r="Q18" i="1"/>
  <c r="AA18" i="1" s="1"/>
  <c r="Y82" i="1"/>
  <c r="P82" i="1"/>
  <c r="Y73" i="1"/>
  <c r="P73" i="1"/>
  <c r="O99" i="1"/>
  <c r="Q99" i="1" s="1"/>
  <c r="AA99" i="1" s="1"/>
  <c r="X28" i="1"/>
  <c r="X56" i="1"/>
  <c r="Y98" i="1"/>
  <c r="X39" i="1"/>
  <c r="AA17" i="1"/>
  <c r="AD109" i="1"/>
  <c r="AE109" i="1" s="1"/>
  <c r="Z109" i="1"/>
  <c r="Y93" i="1"/>
  <c r="N95" i="1"/>
  <c r="P41" i="1"/>
  <c r="Z124" i="1"/>
  <c r="AD124" i="1"/>
  <c r="AE124" i="1" s="1"/>
  <c r="X121" i="1"/>
  <c r="P121" i="1"/>
  <c r="P102" i="1"/>
  <c r="N21" i="1"/>
  <c r="X81" i="1"/>
  <c r="P81" i="1"/>
  <c r="P95" i="1"/>
  <c r="X59" i="1"/>
  <c r="AA55" i="1"/>
  <c r="O30" i="1"/>
  <c r="Q30" i="1" s="1"/>
  <c r="AA30" i="1" s="1"/>
  <c r="N59" i="1"/>
  <c r="W32" i="1"/>
  <c r="N32" i="1"/>
  <c r="O32" i="1"/>
  <c r="Q32" i="1" s="1"/>
  <c r="AA32" i="1" s="1"/>
  <c r="X123" i="1"/>
  <c r="P123" i="1"/>
  <c r="P30" i="1"/>
  <c r="W82" i="1"/>
  <c r="X33" i="1"/>
  <c r="O33" i="1"/>
  <c r="Q33" i="1" s="1"/>
  <c r="AA33" i="1" s="1"/>
  <c r="P33" i="1"/>
  <c r="X97" i="1"/>
  <c r="X58" i="1"/>
  <c r="Z100" i="1"/>
  <c r="AD100" i="1"/>
  <c r="AE100" i="1" s="1"/>
  <c r="Q58" i="1"/>
  <c r="AA58" i="1" s="1"/>
  <c r="X60" i="1"/>
  <c r="O95" i="1"/>
  <c r="Q95" i="1" s="1"/>
  <c r="AA95" i="1" s="1"/>
  <c r="N56" i="1"/>
  <c r="Y56" i="1" s="1"/>
  <c r="AD34" i="1"/>
  <c r="AE34" i="1" s="1"/>
  <c r="Z34" i="1"/>
  <c r="AD44" i="1"/>
  <c r="AE44" i="1" s="1"/>
  <c r="Z44" i="1"/>
  <c r="J23" i="1"/>
  <c r="K24" i="1" s="1"/>
  <c r="N40" i="1"/>
  <c r="X96" i="1"/>
  <c r="N103" i="1"/>
  <c r="N120" i="1"/>
  <c r="N18" i="1"/>
  <c r="Z72" i="1"/>
  <c r="J84" i="1"/>
  <c r="X40" i="1"/>
  <c r="Z17" i="1"/>
  <c r="AD17" i="1"/>
  <c r="AE17" i="1" s="1"/>
  <c r="N97" i="1"/>
  <c r="W75" i="1"/>
  <c r="W84" i="1" s="1"/>
  <c r="K86" i="1" s="1"/>
  <c r="W99" i="1"/>
  <c r="L99" i="1"/>
  <c r="O22" i="1"/>
  <c r="Q22" i="1" s="1"/>
  <c r="AA22" i="1" s="1"/>
  <c r="O120" i="1"/>
  <c r="O127" i="1" s="1"/>
  <c r="Y13" i="1"/>
  <c r="P13" i="1"/>
  <c r="P105" i="1"/>
  <c r="Y109" i="1"/>
  <c r="O97" i="1"/>
  <c r="O108" i="1"/>
  <c r="Q82" i="1"/>
  <c r="AA82" i="1" s="1"/>
  <c r="N30" i="1"/>
  <c r="Y30" i="1" s="1"/>
  <c r="K62" i="1"/>
  <c r="N29" i="1"/>
  <c r="O29" i="1"/>
  <c r="X79" i="1"/>
  <c r="V84" i="1"/>
  <c r="I86" i="1" s="1"/>
  <c r="W12" i="1"/>
  <c r="X43" i="1"/>
  <c r="X74" i="1"/>
  <c r="AA93" i="1"/>
  <c r="N28" i="1"/>
  <c r="W127" i="1"/>
  <c r="K129" i="1" s="1"/>
  <c r="O59" i="1"/>
  <c r="Q59" i="1" s="1"/>
  <c r="AA59" i="1" s="1"/>
  <c r="O28" i="1"/>
  <c r="Q28" i="1" s="1"/>
  <c r="AA28" i="1" s="1"/>
  <c r="Y34" i="1"/>
  <c r="X103" i="1"/>
  <c r="Q73" i="1"/>
  <c r="AA73" i="1" s="1"/>
  <c r="X41" i="1"/>
  <c r="O56" i="1"/>
  <c r="M39" i="1"/>
  <c r="O39" i="1" s="1"/>
  <c r="X93" i="1"/>
  <c r="X21" i="1"/>
  <c r="X37" i="1"/>
  <c r="N37" i="1"/>
  <c r="N12" i="1"/>
  <c r="X19" i="1"/>
  <c r="O37" i="1"/>
  <c r="Q37" i="1" s="1"/>
  <c r="AA37" i="1" s="1"/>
  <c r="L84" i="1"/>
  <c r="W28" i="1"/>
  <c r="Q105" i="1"/>
  <c r="AA105" i="1" s="1"/>
  <c r="N38" i="1"/>
  <c r="N22" i="1"/>
  <c r="Y22" i="1" s="1"/>
  <c r="X101" i="1"/>
  <c r="P101" i="1"/>
  <c r="Q74" i="1"/>
  <c r="AA74" i="1" s="1"/>
  <c r="AD31" i="1"/>
  <c r="AE31" i="1" s="1"/>
  <c r="Z31" i="1"/>
  <c r="Z106" i="1"/>
  <c r="AD106" i="1"/>
  <c r="AE106" i="1" s="1"/>
  <c r="X122" i="1"/>
  <c r="N122" i="1"/>
  <c r="Y122" i="1" s="1"/>
  <c r="Y43" i="1"/>
  <c r="Y55" i="1"/>
  <c r="Q72" i="1"/>
  <c r="P93" i="1"/>
  <c r="O19" i="1"/>
  <c r="Q120" i="1"/>
  <c r="O74" i="1"/>
  <c r="O76" i="1"/>
  <c r="Q76" i="1" s="1"/>
  <c r="AA76" i="1" s="1"/>
  <c r="M79" i="1"/>
  <c r="X57" i="1"/>
  <c r="N57" i="1"/>
  <c r="Y57" i="1" s="1"/>
  <c r="N96" i="1"/>
  <c r="Y96" i="1" s="1"/>
  <c r="P43" i="1"/>
  <c r="P77" i="1"/>
  <c r="AD98" i="1"/>
  <c r="AE98" i="1" s="1"/>
  <c r="Z98" i="1"/>
  <c r="I112" i="1"/>
  <c r="Q108" i="1"/>
  <c r="AA108" i="1" s="1"/>
  <c r="Q122" i="1"/>
  <c r="AA122" i="1" s="1"/>
  <c r="M20" i="1"/>
  <c r="N20" i="1" s="1"/>
  <c r="Z80" i="1"/>
  <c r="AD80" i="1"/>
  <c r="AE80" i="1" s="1"/>
  <c r="O12" i="1"/>
  <c r="Q12" i="1" s="1"/>
  <c r="AA12" i="1" s="1"/>
  <c r="Y78" i="1"/>
  <c r="N60" i="1"/>
  <c r="Y60" i="1" s="1"/>
  <c r="X62" i="1"/>
  <c r="M64" i="1" s="1"/>
  <c r="Q29" i="1"/>
  <c r="AA29" i="1" s="1"/>
  <c r="O105" i="1"/>
  <c r="N19" i="1"/>
  <c r="X82" i="1"/>
  <c r="N101" i="1"/>
  <c r="X18" i="1"/>
  <c r="X23" i="1" s="1"/>
  <c r="L23" i="1"/>
  <c r="X29" i="1"/>
  <c r="X120" i="1"/>
  <c r="AD36" i="1"/>
  <c r="AE36" i="1" s="1"/>
  <c r="Z36" i="1"/>
  <c r="N74" i="1"/>
  <c r="O40" i="1"/>
  <c r="Q40" i="1" s="1"/>
  <c r="AA40" i="1" s="1"/>
  <c r="O101" i="1"/>
  <c r="Q101" i="1" s="1"/>
  <c r="AA101" i="1" s="1"/>
  <c r="L20" i="1"/>
  <c r="X20" i="1" s="1"/>
  <c r="Q103" i="1"/>
  <c r="AA103" i="1" s="1"/>
  <c r="P125" i="1"/>
  <c r="X32" i="1"/>
  <c r="O107" i="1"/>
  <c r="Y107" i="1" s="1"/>
  <c r="Q75" i="1"/>
  <c r="AA75" i="1" s="1"/>
  <c r="K84" i="1"/>
  <c r="M75" i="1"/>
  <c r="O75" i="1" s="1"/>
  <c r="W94" i="1"/>
  <c r="O94" i="1"/>
  <c r="Q94" i="1" s="1"/>
  <c r="L94" i="1"/>
  <c r="X94" i="1" s="1"/>
  <c r="P28" i="1"/>
  <c r="L62" i="1"/>
  <c r="M63" i="1" s="1"/>
  <c r="Y123" i="1"/>
  <c r="X76" i="1"/>
  <c r="P76" i="1"/>
  <c r="J111" i="1"/>
  <c r="K112" i="1" s="1"/>
  <c r="K63" i="1"/>
  <c r="AD78" i="1"/>
  <c r="AE78" i="1" s="1"/>
  <c r="Z78" i="1"/>
  <c r="Y105" i="1"/>
  <c r="L127" i="1"/>
  <c r="M128" i="1" s="1"/>
  <c r="O38" i="1"/>
  <c r="Q38" i="1" s="1"/>
  <c r="AA38" i="1" s="1"/>
  <c r="Q43" i="1"/>
  <c r="AA43" i="1" s="1"/>
  <c r="W104" i="1"/>
  <c r="W111" i="1" s="1"/>
  <c r="K113" i="1" s="1"/>
  <c r="L104" i="1"/>
  <c r="AA94" i="1" l="1"/>
  <c r="Q111" i="1"/>
  <c r="AD13" i="1"/>
  <c r="AE13" i="1" s="1"/>
  <c r="Z13" i="1"/>
  <c r="O111" i="1"/>
  <c r="K85" i="1"/>
  <c r="P96" i="1"/>
  <c r="O104" i="1"/>
  <c r="Q104" i="1" s="1"/>
  <c r="AA104" i="1" s="1"/>
  <c r="AD81" i="1"/>
  <c r="AE81" i="1" s="1"/>
  <c r="Z81" i="1"/>
  <c r="Z41" i="1"/>
  <c r="AD41" i="1"/>
  <c r="AE41" i="1" s="1"/>
  <c r="M23" i="1"/>
  <c r="M24" i="1" s="1"/>
  <c r="Y101" i="1"/>
  <c r="P57" i="1"/>
  <c r="AD93" i="1"/>
  <c r="AE93" i="1" s="1"/>
  <c r="Z93" i="1"/>
  <c r="P122" i="1"/>
  <c r="N39" i="1"/>
  <c r="L111" i="1"/>
  <c r="M112" i="1" s="1"/>
  <c r="Q19" i="1"/>
  <c r="AA19" i="1" s="1"/>
  <c r="Y95" i="1"/>
  <c r="AD73" i="1"/>
  <c r="AE73" i="1" s="1"/>
  <c r="Z73" i="1"/>
  <c r="Z107" i="1"/>
  <c r="AD107" i="1"/>
  <c r="AE107" i="1" s="1"/>
  <c r="Y74" i="1"/>
  <c r="P74" i="1"/>
  <c r="Q107" i="1"/>
  <c r="AA107" i="1" s="1"/>
  <c r="AD30" i="1"/>
  <c r="AE30" i="1" s="1"/>
  <c r="Z30" i="1"/>
  <c r="Y59" i="1"/>
  <c r="P59" i="1"/>
  <c r="P56" i="1"/>
  <c r="AD125" i="1"/>
  <c r="AE125" i="1" s="1"/>
  <c r="Z125" i="1"/>
  <c r="P20" i="1"/>
  <c r="Y97" i="1"/>
  <c r="P97" i="1"/>
  <c r="Y40" i="1"/>
  <c r="P40" i="1"/>
  <c r="P22" i="1"/>
  <c r="AD102" i="1"/>
  <c r="AE102" i="1" s="1"/>
  <c r="Z102" i="1"/>
  <c r="AD82" i="1"/>
  <c r="Z82" i="1"/>
  <c r="AD58" i="1"/>
  <c r="AE58" i="1" s="1"/>
  <c r="Z58" i="1"/>
  <c r="X104" i="1"/>
  <c r="N104" i="1"/>
  <c r="Y104" i="1" s="1"/>
  <c r="AD28" i="1"/>
  <c r="AE28" i="1" s="1"/>
  <c r="Z28" i="1"/>
  <c r="AA72" i="1"/>
  <c r="AD101" i="1"/>
  <c r="AE101" i="1" s="1"/>
  <c r="Z101" i="1"/>
  <c r="X111" i="1"/>
  <c r="M113" i="1" s="1"/>
  <c r="AD72" i="1"/>
  <c r="AE72" i="1" s="1"/>
  <c r="Y21" i="1"/>
  <c r="P21" i="1"/>
  <c r="N79" i="1"/>
  <c r="N84" i="1" s="1"/>
  <c r="Z76" i="1"/>
  <c r="AD76" i="1"/>
  <c r="AE76" i="1" s="1"/>
  <c r="N75" i="1"/>
  <c r="Y19" i="1"/>
  <c r="P19" i="1"/>
  <c r="O20" i="1"/>
  <c r="Q20" i="1" s="1"/>
  <c r="AA20" i="1" s="1"/>
  <c r="AA23" i="1" s="1"/>
  <c r="AB23" i="1" s="1"/>
  <c r="O79" i="1"/>
  <c r="Q79" i="1" s="1"/>
  <c r="N94" i="1"/>
  <c r="Q56" i="1"/>
  <c r="O62" i="1"/>
  <c r="Y33" i="1"/>
  <c r="Z123" i="1"/>
  <c r="AD123" i="1"/>
  <c r="AE123" i="1" s="1"/>
  <c r="AD121" i="1"/>
  <c r="AE121" i="1" s="1"/>
  <c r="Z121" i="1"/>
  <c r="X127" i="1"/>
  <c r="M129" i="1" s="1"/>
  <c r="Z77" i="1"/>
  <c r="AD77" i="1"/>
  <c r="AE77" i="1" s="1"/>
  <c r="Y62" i="1"/>
  <c r="O64" i="1" s="1"/>
  <c r="Y12" i="1"/>
  <c r="Y28" i="1"/>
  <c r="Y18" i="1"/>
  <c r="P18" i="1"/>
  <c r="N23" i="1"/>
  <c r="P12" i="1"/>
  <c r="Z33" i="1"/>
  <c r="AD33" i="1"/>
  <c r="AE33" i="1" s="1"/>
  <c r="AD43" i="1"/>
  <c r="AE43" i="1" s="1"/>
  <c r="Z43" i="1"/>
  <c r="N62" i="1"/>
  <c r="O63" i="1" s="1"/>
  <c r="Y37" i="1"/>
  <c r="P37" i="1"/>
  <c r="M84" i="1"/>
  <c r="M85" i="1" s="1"/>
  <c r="AA111" i="1"/>
  <c r="AB111" i="1" s="1"/>
  <c r="X99" i="1"/>
  <c r="N99" i="1"/>
  <c r="Y99" i="1" s="1"/>
  <c r="P99" i="1"/>
  <c r="N127" i="1"/>
  <c r="O128" i="1" s="1"/>
  <c r="Y120" i="1"/>
  <c r="Y127" i="1" s="1"/>
  <c r="O129" i="1" s="1"/>
  <c r="P120" i="1"/>
  <c r="P60" i="1"/>
  <c r="Q23" i="1"/>
  <c r="X75" i="1"/>
  <c r="X84" i="1" s="1"/>
  <c r="M86" i="1" s="1"/>
  <c r="Q39" i="1"/>
  <c r="AA39" i="1" s="1"/>
  <c r="Z108" i="1"/>
  <c r="AD108" i="1"/>
  <c r="AE108" i="1" s="1"/>
  <c r="Q127" i="1"/>
  <c r="AA120" i="1"/>
  <c r="AA127" i="1" s="1"/>
  <c r="AB127" i="1" s="1"/>
  <c r="Y38" i="1"/>
  <c r="P38" i="1"/>
  <c r="Y29" i="1"/>
  <c r="P29" i="1"/>
  <c r="Z105" i="1"/>
  <c r="AD105" i="1"/>
  <c r="AE105" i="1" s="1"/>
  <c r="Y103" i="1"/>
  <c r="P103" i="1"/>
  <c r="Y32" i="1"/>
  <c r="P32" i="1"/>
  <c r="AD95" i="1"/>
  <c r="AE95" i="1" s="1"/>
  <c r="Z95" i="1"/>
  <c r="Y76" i="1"/>
  <c r="O85" i="1" l="1"/>
  <c r="AA79" i="1"/>
  <c r="AA84" i="1" s="1"/>
  <c r="Q84" i="1"/>
  <c r="Z103" i="1"/>
  <c r="AD103" i="1"/>
  <c r="AE103" i="1" s="1"/>
  <c r="Z20" i="1"/>
  <c r="AD20" i="1"/>
  <c r="AE20" i="1" s="1"/>
  <c r="L131" i="1"/>
  <c r="AD60" i="1"/>
  <c r="AE60" i="1" s="1"/>
  <c r="Z60" i="1"/>
  <c r="AD12" i="1"/>
  <c r="AE12" i="1" s="1"/>
  <c r="Z12" i="1"/>
  <c r="AD19" i="1"/>
  <c r="AE19" i="1" s="1"/>
  <c r="Z19" i="1"/>
  <c r="Z32" i="1"/>
  <c r="AD32" i="1"/>
  <c r="AE32" i="1" s="1"/>
  <c r="AD21" i="1"/>
  <c r="AE21" i="1" s="1"/>
  <c r="Z21" i="1"/>
  <c r="P127" i="1"/>
  <c r="Q128" i="1" s="1"/>
  <c r="Z120" i="1"/>
  <c r="AD120" i="1"/>
  <c r="AE120" i="1" s="1"/>
  <c r="AD37" i="1"/>
  <c r="AE37" i="1" s="1"/>
  <c r="Z37" i="1"/>
  <c r="O24" i="1"/>
  <c r="AD18" i="1"/>
  <c r="AE18" i="1" s="1"/>
  <c r="Z18" i="1"/>
  <c r="P23" i="1"/>
  <c r="Q24" i="1" s="1"/>
  <c r="Y20" i="1"/>
  <c r="Y23" i="1" s="1"/>
  <c r="Y75" i="1"/>
  <c r="P75" i="1"/>
  <c r="AD22" i="1"/>
  <c r="AE22" i="1" s="1"/>
  <c r="Z22" i="1"/>
  <c r="AD56" i="1"/>
  <c r="AE56" i="1" s="1"/>
  <c r="Z56" i="1"/>
  <c r="Z62" i="1" s="1"/>
  <c r="P62" i="1"/>
  <c r="AD74" i="1"/>
  <c r="AE74" i="1" s="1"/>
  <c r="Z74" i="1"/>
  <c r="P84" i="1"/>
  <c r="AD57" i="1"/>
  <c r="AE57" i="1" s="1"/>
  <c r="Z57" i="1"/>
  <c r="AD96" i="1"/>
  <c r="AE96" i="1" s="1"/>
  <c r="Z96" i="1"/>
  <c r="O23" i="1"/>
  <c r="Z29" i="1"/>
  <c r="AD29" i="1"/>
  <c r="AE29" i="1" s="1"/>
  <c r="AD40" i="1"/>
  <c r="AE40" i="1" s="1"/>
  <c r="Z40" i="1"/>
  <c r="O84" i="1"/>
  <c r="AD99" i="1"/>
  <c r="AE99" i="1" s="1"/>
  <c r="Z99" i="1"/>
  <c r="AA56" i="1"/>
  <c r="AA62" i="1" s="1"/>
  <c r="AB62" i="1" s="1"/>
  <c r="Q62" i="1"/>
  <c r="AD59" i="1"/>
  <c r="AE59" i="1" s="1"/>
  <c r="Z59" i="1"/>
  <c r="Y94" i="1"/>
  <c r="Y111" i="1" s="1"/>
  <c r="O113" i="1" s="1"/>
  <c r="P94" i="1"/>
  <c r="N111" i="1"/>
  <c r="O112" i="1" s="1"/>
  <c r="Z38" i="1"/>
  <c r="AD38" i="1"/>
  <c r="AE38" i="1" s="1"/>
  <c r="Y79" i="1"/>
  <c r="Y84" i="1" s="1"/>
  <c r="O86" i="1" s="1"/>
  <c r="P79" i="1"/>
  <c r="Z97" i="1"/>
  <c r="AD97" i="1"/>
  <c r="AE97" i="1" s="1"/>
  <c r="Y39" i="1"/>
  <c r="P39" i="1"/>
  <c r="AD122" i="1"/>
  <c r="AE122" i="1" s="1"/>
  <c r="Z122" i="1"/>
  <c r="P104" i="1"/>
  <c r="AB84" i="1" l="1"/>
  <c r="G4" i="1"/>
  <c r="P3" i="1"/>
  <c r="Z94" i="1"/>
  <c r="AD94" i="1"/>
  <c r="AE94" i="1" s="1"/>
  <c r="P111" i="1"/>
  <c r="Q112" i="1" s="1"/>
  <c r="L115" i="1" s="1"/>
  <c r="Q63" i="1"/>
  <c r="L66" i="1" s="1"/>
  <c r="AB63" i="1"/>
  <c r="M66" i="1" s="1"/>
  <c r="AA63" i="1"/>
  <c r="Z23" i="1"/>
  <c r="Z127" i="1"/>
  <c r="AD39" i="1"/>
  <c r="AE39" i="1" s="1"/>
  <c r="Z39" i="1"/>
  <c r="Z104" i="1"/>
  <c r="AD104" i="1"/>
  <c r="AE104" i="1" s="1"/>
  <c r="Z79" i="1"/>
  <c r="AD79" i="1"/>
  <c r="AE79" i="1" s="1"/>
  <c r="Q85" i="1"/>
  <c r="L88" i="1" s="1"/>
  <c r="D4" i="1"/>
  <c r="AD75" i="1"/>
  <c r="AE75" i="1" s="1"/>
  <c r="Z75" i="1"/>
  <c r="Z84" i="1" s="1"/>
  <c r="AB85" i="1" l="1"/>
  <c r="M88" i="1" s="1"/>
  <c r="AA85" i="1"/>
  <c r="F4" i="1"/>
  <c r="H4" i="1" s="1"/>
  <c r="J4" i="1" s="1"/>
  <c r="I4" i="1"/>
  <c r="C4" i="1"/>
  <c r="E4" i="1" s="1"/>
  <c r="Q3" i="1"/>
  <c r="Z111" i="1"/>
  <c r="AB128" i="1"/>
  <c r="M131" i="1" s="1"/>
  <c r="AA128" i="1"/>
  <c r="AB24" i="1"/>
  <c r="AA24" i="1"/>
  <c r="AB112" i="1" l="1"/>
  <c r="M115" i="1" s="1"/>
  <c r="AA112" i="1"/>
  <c r="AU13" i="1"/>
  <c r="N3" i="1" l="1"/>
</calcChain>
</file>

<file path=xl/sharedStrings.xml><?xml version="1.0" encoding="utf-8"?>
<sst xmlns="http://schemas.openxmlformats.org/spreadsheetml/2006/main" count="558" uniqueCount="212">
  <si>
    <t>Hours</t>
  </si>
  <si>
    <t>Labor Cost</t>
  </si>
  <si>
    <t xml:space="preserve">OT  </t>
  </si>
  <si>
    <t>Total Reg.</t>
  </si>
  <si>
    <t>Total OT</t>
  </si>
  <si>
    <t>Combined</t>
  </si>
  <si>
    <t>OT Hrs %</t>
  </si>
  <si>
    <t>OT Dollars %</t>
  </si>
  <si>
    <t>Ops</t>
  </si>
  <si>
    <t>WH</t>
  </si>
  <si>
    <t>Trans</t>
  </si>
  <si>
    <t>CPL</t>
  </si>
  <si>
    <t>All Warehouse</t>
  </si>
  <si>
    <t>All Transportation</t>
  </si>
  <si>
    <t>Charlie's- Warehouse</t>
  </si>
  <si>
    <t>Breakdown</t>
  </si>
  <si>
    <t>Sunday</t>
  </si>
  <si>
    <t>Monday</t>
  </si>
  <si>
    <t>Tuesday</t>
  </si>
  <si>
    <t>Wednesday</t>
  </si>
  <si>
    <t>Thursday</t>
  </si>
  <si>
    <t>Friday</t>
  </si>
  <si>
    <t>Saturday</t>
  </si>
  <si>
    <t>Total OT.</t>
  </si>
  <si>
    <t>Wage</t>
  </si>
  <si>
    <t xml:space="preserve">Friday </t>
  </si>
  <si>
    <t>Regular</t>
  </si>
  <si>
    <t>OT</t>
  </si>
  <si>
    <t>Total Hrs</t>
  </si>
  <si>
    <t>Chris G</t>
  </si>
  <si>
    <t>Elizabeth H</t>
  </si>
  <si>
    <t>Stephanie L</t>
  </si>
  <si>
    <t>total</t>
  </si>
  <si>
    <t>Shearice</t>
  </si>
  <si>
    <t>Accruals</t>
  </si>
  <si>
    <t>Rob C</t>
  </si>
  <si>
    <t>Chris W</t>
  </si>
  <si>
    <t>Wilson C</t>
  </si>
  <si>
    <t>Erik A</t>
  </si>
  <si>
    <t>Joel J</t>
  </si>
  <si>
    <t>Bao</t>
  </si>
  <si>
    <t>Bryon E</t>
  </si>
  <si>
    <t>Daniel H</t>
  </si>
  <si>
    <t>Tristan K</t>
  </si>
  <si>
    <t>Justin L.</t>
  </si>
  <si>
    <t>Scott M</t>
  </si>
  <si>
    <t>Diego</t>
  </si>
  <si>
    <t>Ryan W</t>
  </si>
  <si>
    <t>Timothy C</t>
  </si>
  <si>
    <t>Richard K</t>
  </si>
  <si>
    <t>Jason D</t>
  </si>
  <si>
    <t>Brian M</t>
  </si>
  <si>
    <t>Jay P</t>
  </si>
  <si>
    <t>Carl D</t>
  </si>
  <si>
    <t>Michael S</t>
  </si>
  <si>
    <t>Allester</t>
  </si>
  <si>
    <t>Rydell M</t>
  </si>
  <si>
    <t>Lemo I</t>
  </si>
  <si>
    <t>Jason P</t>
  </si>
  <si>
    <t>Jamal R</t>
  </si>
  <si>
    <t>Total</t>
  </si>
  <si>
    <t>hours</t>
  </si>
  <si>
    <t>dollars</t>
  </si>
  <si>
    <t>CPL- Warehouse</t>
  </si>
  <si>
    <t>Brad H</t>
  </si>
  <si>
    <t>Allen E</t>
  </si>
  <si>
    <t>Kao S</t>
  </si>
  <si>
    <t>Josiah M</t>
  </si>
  <si>
    <t>Randy Y</t>
  </si>
  <si>
    <t>Dustin W</t>
  </si>
  <si>
    <t>CPL - Transportation</t>
  </si>
  <si>
    <t>Juan A</t>
  </si>
  <si>
    <t>John B</t>
  </si>
  <si>
    <t>Lee P</t>
  </si>
  <si>
    <t>San S</t>
  </si>
  <si>
    <t>Zyaire I</t>
  </si>
  <si>
    <t>Joshua T</t>
  </si>
  <si>
    <t>Steven H</t>
  </si>
  <si>
    <t>Scott H</t>
  </si>
  <si>
    <t>Lonney Z</t>
  </si>
  <si>
    <t>John X</t>
  </si>
  <si>
    <t>Tau M</t>
  </si>
  <si>
    <t>Charlie's - Transportation</t>
  </si>
  <si>
    <t>Issac C</t>
  </si>
  <si>
    <t>James B</t>
  </si>
  <si>
    <t>Barry I</t>
  </si>
  <si>
    <t>Blake R</t>
  </si>
  <si>
    <t>Laumua L</t>
  </si>
  <si>
    <t>Tim P</t>
  </si>
  <si>
    <t>George P</t>
  </si>
  <si>
    <t>Andrew O</t>
  </si>
  <si>
    <t>Tylor B</t>
  </si>
  <si>
    <t>Calvin W</t>
  </si>
  <si>
    <t>Damon M</t>
  </si>
  <si>
    <t>James D</t>
  </si>
  <si>
    <t>Sou S</t>
  </si>
  <si>
    <t>Michael B-W</t>
  </si>
  <si>
    <t>Jose S</t>
  </si>
  <si>
    <t>Pha V</t>
  </si>
  <si>
    <t>Sam C</t>
  </si>
  <si>
    <t>CPL - Fairbanks</t>
  </si>
  <si>
    <t>May 10 - May 16</t>
  </si>
  <si>
    <t>David Best</t>
  </si>
  <si>
    <t>William V</t>
  </si>
  <si>
    <t>John HB</t>
  </si>
  <si>
    <t>Jory</t>
  </si>
  <si>
    <t>Henry W</t>
  </si>
  <si>
    <t>Joseph</t>
  </si>
  <si>
    <t xml:space="preserve"> </t>
  </si>
  <si>
    <t>Date</t>
  </si>
  <si>
    <t>Picker #</t>
  </si>
  <si>
    <t>FS</t>
  </si>
  <si>
    <t>HKT016447</t>
  </si>
  <si>
    <t>PE</t>
  </si>
  <si>
    <t>HKT016402</t>
  </si>
  <si>
    <t>L139</t>
  </si>
  <si>
    <t>HKT015972</t>
  </si>
  <si>
    <t>HKT016509</t>
  </si>
  <si>
    <t>Tyler B</t>
  </si>
  <si>
    <t>HKT014749</t>
  </si>
  <si>
    <t>Issac</t>
  </si>
  <si>
    <t>HKT013189</t>
  </si>
  <si>
    <t>HKT015848</t>
  </si>
  <si>
    <t>Sam</t>
  </si>
  <si>
    <t>HKT016289</t>
  </si>
  <si>
    <t>HKT017119</t>
  </si>
  <si>
    <t>A</t>
  </si>
  <si>
    <t>B</t>
  </si>
  <si>
    <t>C</t>
  </si>
  <si>
    <t>D</t>
  </si>
  <si>
    <t>HKT016302</t>
  </si>
  <si>
    <t>HKT014496</t>
  </si>
  <si>
    <t>HKT016826</t>
  </si>
  <si>
    <t>HKT012651</t>
  </si>
  <si>
    <t>Barry</t>
  </si>
  <si>
    <t>HKT015866</t>
  </si>
  <si>
    <t>Joel</t>
  </si>
  <si>
    <t>HKT015592</t>
  </si>
  <si>
    <t>Tristan</t>
  </si>
  <si>
    <t>HKT015827</t>
  </si>
  <si>
    <t>HKT014802</t>
  </si>
  <si>
    <t>HKT014710</t>
  </si>
  <si>
    <t>Laumua</t>
  </si>
  <si>
    <t>HKT016686</t>
  </si>
  <si>
    <t>HKT016006</t>
  </si>
  <si>
    <t>HKT016964</t>
  </si>
  <si>
    <t>HKT011733</t>
  </si>
  <si>
    <t>HKT016076</t>
  </si>
  <si>
    <t>HKT015783</t>
  </si>
  <si>
    <t>Scott</t>
  </si>
  <si>
    <t>HKT016671</t>
  </si>
  <si>
    <t>HKT015544</t>
  </si>
  <si>
    <t>Andrew</t>
  </si>
  <si>
    <t>HKT013407</t>
  </si>
  <si>
    <t>Tim</t>
  </si>
  <si>
    <t>HKT016673</t>
  </si>
  <si>
    <t>HKT015524</t>
  </si>
  <si>
    <t>HKT015625</t>
  </si>
  <si>
    <t>HKT012634</t>
  </si>
  <si>
    <t>George</t>
  </si>
  <si>
    <t>HKT015458</t>
  </si>
  <si>
    <t>Jamal</t>
  </si>
  <si>
    <t>HKT015745</t>
  </si>
  <si>
    <t>Blake</t>
  </si>
  <si>
    <t>HKT013268</t>
  </si>
  <si>
    <t>Sou</t>
  </si>
  <si>
    <t>HKT005539</t>
  </si>
  <si>
    <t xml:space="preserve">Jose </t>
  </si>
  <si>
    <t>HKT015309</t>
  </si>
  <si>
    <t>HKT014657</t>
  </si>
  <si>
    <t>Pha</t>
  </si>
  <si>
    <t>HKT016817</t>
  </si>
  <si>
    <t>HKT015820</t>
  </si>
  <si>
    <t>HKT017168</t>
  </si>
  <si>
    <t>HKT014900</t>
  </si>
  <si>
    <t>Ryan</t>
  </si>
  <si>
    <t>HKT015025</t>
  </si>
  <si>
    <t>HKT016547</t>
  </si>
  <si>
    <t>HKT014984</t>
  </si>
  <si>
    <t>Juan</t>
  </si>
  <si>
    <t>HKT014985</t>
  </si>
  <si>
    <t>HKT012838</t>
  </si>
  <si>
    <t>John</t>
  </si>
  <si>
    <t>HKT015134</t>
  </si>
  <si>
    <t>HKT014993</t>
  </si>
  <si>
    <t>HKT017189</t>
  </si>
  <si>
    <t>HKT017000</t>
  </si>
  <si>
    <t>HKT015998</t>
  </si>
  <si>
    <t>HKT014974</t>
  </si>
  <si>
    <t>Brad</t>
  </si>
  <si>
    <t>HKT016113</t>
  </si>
  <si>
    <t>Zyaire</t>
  </si>
  <si>
    <t>HKT016498</t>
  </si>
  <si>
    <t>Josiah</t>
  </si>
  <si>
    <t>HKT014977</t>
  </si>
  <si>
    <t>Tau</t>
  </si>
  <si>
    <t>HKT014982</t>
  </si>
  <si>
    <t>HKT015729</t>
  </si>
  <si>
    <t>Lee</t>
  </si>
  <si>
    <t>HKT014992</t>
  </si>
  <si>
    <t>Kao</t>
  </si>
  <si>
    <t>HKT014976</t>
  </si>
  <si>
    <t>San</t>
  </si>
  <si>
    <t>HKT015721</t>
  </si>
  <si>
    <t>Joshua</t>
  </si>
  <si>
    <t>HKT016715</t>
  </si>
  <si>
    <t>HKT016829</t>
  </si>
  <si>
    <t>HKT017194</t>
  </si>
  <si>
    <t>HKT015875</t>
  </si>
  <si>
    <t>Punch Error</t>
  </si>
  <si>
    <t>No Lunch</t>
  </si>
  <si>
    <t>Absent, Tardy, Left 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</si>
</sst>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0" xfId="0" applyFont="1" applyProtection="1"/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0" fillId="0" borderId="7" xfId="0" applyFont="1" applyBorder="1" applyAlignment="1" applyProtection="1">
      <alignment horizontal="center"/>
    </xf>
    <xf numFmtId="0" fontId="3" fillId="0" borderId="0" xfId="0" applyFont="1"/>
    <xf numFmtId="0" fontId="0" fillId="0" borderId="7" xfId="0" applyFont="1" applyBorder="1"/>
    <xf numFmtId="44" fontId="0" fillId="0" borderId="7" xfId="0" applyNumberFormat="1" applyFont="1" applyBorder="1"/>
    <xf numFmtId="44" fontId="0" fillId="0" borderId="7" xfId="1" applyFont="1" applyBorder="1"/>
    <xf numFmtId="10" fontId="0" fillId="0" borderId="7" xfId="2" applyNumberFormat="1" applyFont="1" applyBorder="1"/>
    <xf numFmtId="164" fontId="0" fillId="5" borderId="7" xfId="0" applyNumberFormat="1" applyFont="1" applyFill="1" applyBorder="1" applyAlignment="1" applyProtection="1">
      <alignment horizontal="center"/>
    </xf>
    <xf numFmtId="164" fontId="0" fillId="2" borderId="7" xfId="0" applyNumberFormat="1" applyFont="1" applyFill="1" applyBorder="1" applyAlignment="1" applyProtection="1">
      <alignment horizontal="center"/>
    </xf>
    <xf numFmtId="164" fontId="0" fillId="4" borderId="7" xfId="0" applyNumberFormat="1" applyFont="1" applyFill="1" applyBorder="1" applyAlignment="1" applyProtection="1">
      <alignment horizontal="center"/>
    </xf>
    <xf numFmtId="164" fontId="0" fillId="6" borderId="7" xfId="0" applyNumberFormat="1" applyFill="1" applyBorder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64" fontId="5" fillId="0" borderId="8" xfId="0" applyNumberFormat="1" applyFont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Alignment="1" applyProtection="1">
      <alignment vertical="center"/>
    </xf>
    <xf numFmtId="0" fontId="0" fillId="7" borderId="0" xfId="0" applyFill="1" applyProtection="1"/>
    <xf numFmtId="0" fontId="0" fillId="8" borderId="0" xfId="0" applyFill="1" applyProtection="1"/>
    <xf numFmtId="0" fontId="0" fillId="9" borderId="0" xfId="0" applyFill="1" applyProtection="1"/>
    <xf numFmtId="0" fontId="0" fillId="0" borderId="7" xfId="0" applyFont="1" applyBorder="1" applyProtection="1"/>
    <xf numFmtId="0" fontId="0" fillId="10" borderId="8" xfId="0" applyFont="1" applyFill="1" applyBorder="1" applyAlignment="1" applyProtection="1">
      <alignment horizontal="center" vertical="center"/>
    </xf>
    <xf numFmtId="0" fontId="0" fillId="10" borderId="10" xfId="0" applyFont="1" applyFill="1" applyBorder="1" applyAlignment="1" applyProtection="1">
      <alignment horizontal="center" vertical="center"/>
    </xf>
    <xf numFmtId="0" fontId="0" fillId="11" borderId="8" xfId="0" applyFont="1" applyFill="1" applyBorder="1" applyAlignment="1" applyProtection="1">
      <alignment horizontal="center" vertical="center"/>
    </xf>
    <xf numFmtId="0" fontId="0" fillId="11" borderId="10" xfId="0" applyFont="1" applyFill="1" applyBorder="1" applyAlignment="1" applyProtection="1">
      <alignment horizontal="center" vertical="center"/>
    </xf>
    <xf numFmtId="0" fontId="0" fillId="12" borderId="8" xfId="0" applyFont="1" applyFill="1" applyBorder="1" applyAlignment="1" applyProtection="1">
      <alignment horizontal="center" vertical="center"/>
    </xf>
    <xf numFmtId="0" fontId="0" fillId="12" borderId="10" xfId="0" applyFont="1" applyFill="1" applyBorder="1" applyAlignment="1" applyProtection="1">
      <alignment horizontal="center" vertical="center"/>
    </xf>
    <xf numFmtId="0" fontId="0" fillId="9" borderId="8" xfId="0" applyFont="1" applyFill="1" applyBorder="1" applyAlignment="1" applyProtection="1">
      <alignment horizontal="center" vertical="center"/>
    </xf>
    <xf numFmtId="0" fontId="0" fillId="9" borderId="10" xfId="0" applyFont="1" applyFill="1" applyBorder="1" applyAlignment="1" applyProtection="1">
      <alignment horizontal="center" vertical="center"/>
    </xf>
    <xf numFmtId="0" fontId="0" fillId="13" borderId="8" xfId="0" applyFont="1" applyFill="1" applyBorder="1" applyAlignment="1" applyProtection="1">
      <alignment horizontal="center" vertical="center"/>
    </xf>
    <xf numFmtId="0" fontId="0" fillId="13" borderId="10" xfId="0" applyFont="1" applyFill="1" applyBorder="1" applyAlignment="1" applyProtection="1">
      <alignment horizontal="center" vertical="center"/>
    </xf>
    <xf numFmtId="0" fontId="0" fillId="14" borderId="8" xfId="0" applyFont="1" applyFill="1" applyBorder="1" applyAlignment="1" applyProtection="1">
      <alignment horizontal="center"/>
    </xf>
    <xf numFmtId="0" fontId="0" fillId="14" borderId="10" xfId="0" applyFont="1" applyFill="1" applyBorder="1" applyAlignment="1" applyProtection="1">
      <alignment horizontal="center"/>
    </xf>
    <xf numFmtId="0" fontId="0" fillId="15" borderId="8" xfId="0" applyFont="1" applyFill="1" applyBorder="1" applyAlignment="1" applyProtection="1">
      <alignment horizontal="center"/>
    </xf>
    <xf numFmtId="0" fontId="0" fillId="15" borderId="10" xfId="0" applyFont="1" applyFill="1" applyBorder="1" applyAlignment="1" applyProtection="1">
      <alignment horizontal="center"/>
    </xf>
    <xf numFmtId="0" fontId="0" fillId="16" borderId="7" xfId="0" applyFont="1" applyFill="1" applyBorder="1" applyAlignment="1" applyProtection="1">
      <alignment horizontal="center" vertical="center"/>
    </xf>
    <xf numFmtId="0" fontId="0" fillId="17" borderId="7" xfId="0" applyFont="1" applyFill="1" applyBorder="1" applyAlignment="1" applyProtection="1">
      <alignment horizontal="center" vertical="center"/>
    </xf>
    <xf numFmtId="0" fontId="5" fillId="18" borderId="7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44" fontId="5" fillId="11" borderId="7" xfId="0" applyNumberFormat="1" applyFont="1" applyFill="1" applyBorder="1" applyProtection="1"/>
    <xf numFmtId="0" fontId="5" fillId="12" borderId="7" xfId="0" applyFont="1" applyFill="1" applyBorder="1" applyProtection="1"/>
    <xf numFmtId="0" fontId="5" fillId="3" borderId="7" xfId="0" applyFont="1" applyFill="1" applyBorder="1" applyProtection="1"/>
    <xf numFmtId="0" fontId="5" fillId="13" borderId="7" xfId="0" applyFont="1" applyFill="1" applyBorder="1" applyProtection="1"/>
    <xf numFmtId="0" fontId="5" fillId="14" borderId="7" xfId="0" applyFont="1" applyFill="1" applyBorder="1" applyProtection="1"/>
    <xf numFmtId="0" fontId="5" fillId="15" borderId="7" xfId="0" applyFont="1" applyFill="1" applyBorder="1" applyProtection="1"/>
    <xf numFmtId="164" fontId="5" fillId="5" borderId="7" xfId="0" applyNumberFormat="1" applyFont="1" applyFill="1" applyBorder="1" applyAlignment="1" applyProtection="1">
      <alignment horizontal="center"/>
    </xf>
    <xf numFmtId="164" fontId="5" fillId="17" borderId="7" xfId="0" applyNumberFormat="1" applyFont="1" applyFill="1" applyBorder="1" applyAlignment="1" applyProtection="1">
      <alignment horizontal="center"/>
    </xf>
    <xf numFmtId="0" fontId="0" fillId="5" borderId="7" xfId="0" applyFont="1" applyFill="1" applyBorder="1" applyAlignment="1" applyProtection="1">
      <alignment horizontal="center" vertical="center"/>
    </xf>
    <xf numFmtId="0" fontId="0" fillId="5" borderId="7" xfId="0" applyFont="1" applyFill="1" applyBorder="1" applyAlignment="1" applyProtection="1">
      <alignment horizontal="center"/>
    </xf>
    <xf numFmtId="44" fontId="0" fillId="0" borderId="7" xfId="0" applyNumberFormat="1" applyFont="1" applyBorder="1" applyProtection="1"/>
    <xf numFmtId="164" fontId="0" fillId="0" borderId="7" xfId="0" applyNumberFormat="1" applyFont="1" applyBorder="1" applyAlignment="1" applyProtection="1">
      <alignment horizontal="center"/>
    </xf>
    <xf numFmtId="0" fontId="0" fillId="0" borderId="0" xfId="0" applyFont="1" applyFill="1" applyAlignment="1" applyProtection="1">
      <alignment vertical="center"/>
    </xf>
    <xf numFmtId="0" fontId="0" fillId="8" borderId="0" xfId="0" applyFont="1" applyFill="1" applyProtection="1"/>
    <xf numFmtId="0" fontId="0" fillId="0" borderId="7" xfId="0" applyBorder="1" applyProtection="1"/>
    <xf numFmtId="0" fontId="0" fillId="5" borderId="7" xfId="0" applyFill="1" applyBorder="1" applyAlignment="1" applyProtection="1">
      <alignment horizontal="center" vertical="center"/>
    </xf>
    <xf numFmtId="0" fontId="0" fillId="2" borderId="7" xfId="0" applyFont="1" applyFill="1" applyBorder="1" applyProtection="1"/>
    <xf numFmtId="0" fontId="0" fillId="8" borderId="7" xfId="0" applyFont="1" applyFill="1" applyBorder="1" applyAlignment="1" applyProtection="1">
      <alignment horizontal="center" vertical="center"/>
    </xf>
    <xf numFmtId="2" fontId="0" fillId="0" borderId="7" xfId="0" applyNumberFormat="1" applyFont="1" applyBorder="1" applyAlignment="1" applyProtection="1">
      <alignment horizontal="center"/>
    </xf>
    <xf numFmtId="0" fontId="0" fillId="8" borderId="7" xfId="0" applyFont="1" applyFill="1" applyBorder="1" applyProtection="1"/>
    <xf numFmtId="0" fontId="0" fillId="2" borderId="7" xfId="0" applyFill="1" applyBorder="1" applyProtection="1"/>
    <xf numFmtId="0" fontId="0" fillId="0" borderId="11" xfId="0" applyBorder="1" applyProtection="1"/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 vertical="center"/>
    </xf>
    <xf numFmtId="164" fontId="0" fillId="0" borderId="0" xfId="0" applyNumberFormat="1" applyProtection="1"/>
    <xf numFmtId="0" fontId="3" fillId="0" borderId="7" xfId="0" applyFont="1" applyFill="1" applyBorder="1" applyProtection="1"/>
    <xf numFmtId="0" fontId="3" fillId="0" borderId="7" xfId="0" applyFont="1" applyBorder="1" applyAlignment="1" applyProtection="1">
      <alignment horizontal="center"/>
    </xf>
    <xf numFmtId="44" fontId="3" fillId="0" borderId="7" xfId="0" applyNumberFormat="1" applyFont="1" applyBorder="1" applyProtection="1"/>
    <xf numFmtId="164" fontId="3" fillId="19" borderId="7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0" fillId="10" borderId="7" xfId="0" applyFont="1" applyFill="1" applyBorder="1" applyProtection="1"/>
    <xf numFmtId="0" fontId="0" fillId="10" borderId="7" xfId="0" applyFont="1" applyFill="1" applyBorder="1" applyAlignment="1" applyProtection="1">
      <alignment horizontal="center"/>
    </xf>
    <xf numFmtId="0" fontId="0" fillId="20" borderId="7" xfId="0" applyFont="1" applyFill="1" applyBorder="1" applyAlignment="1" applyProtection="1">
      <alignment horizontal="center"/>
    </xf>
    <xf numFmtId="0" fontId="0" fillId="21" borderId="7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164" fontId="0" fillId="20" borderId="7" xfId="0" applyNumberFormat="1" applyFont="1" applyFill="1" applyBorder="1" applyAlignment="1" applyProtection="1">
      <alignment horizontal="center"/>
    </xf>
    <xf numFmtId="164" fontId="0" fillId="20" borderId="8" xfId="0" applyNumberFormat="1" applyFont="1" applyFill="1" applyBorder="1" applyAlignment="1" applyProtection="1">
      <alignment horizontal="center"/>
    </xf>
    <xf numFmtId="164" fontId="3" fillId="22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5" borderId="0" xfId="0" applyFont="1" applyFill="1" applyAlignment="1" applyProtection="1">
      <alignment horizontal="center" vertical="center"/>
    </xf>
    <xf numFmtId="165" fontId="0" fillId="0" borderId="0" xfId="2" applyNumberFormat="1" applyFont="1" applyProtection="1"/>
    <xf numFmtId="0" fontId="0" fillId="18" borderId="0" xfId="0" applyFont="1" applyFill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44" fontId="0" fillId="0" borderId="0" xfId="0" applyNumberFormat="1" applyFont="1" applyFill="1" applyBorder="1" applyProtection="1"/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Protection="1"/>
    <xf numFmtId="0" fontId="0" fillId="2" borderId="13" xfId="0" applyFill="1" applyBorder="1" applyProtection="1"/>
    <xf numFmtId="0" fontId="0" fillId="0" borderId="13" xfId="0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23" borderId="7" xfId="0" applyFont="1" applyFill="1" applyBorder="1" applyProtection="1"/>
    <xf numFmtId="2" fontId="0" fillId="0" borderId="7" xfId="0" applyNumberFormat="1" applyFont="1" applyFill="1" applyBorder="1" applyAlignment="1" applyProtection="1">
      <alignment horizontal="center"/>
    </xf>
    <xf numFmtId="0" fontId="0" fillId="23" borderId="7" xfId="0" applyFill="1" applyBorder="1" applyProtection="1"/>
    <xf numFmtId="44" fontId="0" fillId="13" borderId="7" xfId="0" applyNumberFormat="1" applyFont="1" applyFill="1" applyBorder="1" applyProtection="1"/>
    <xf numFmtId="164" fontId="0" fillId="13" borderId="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7" xfId="0" applyFont="1" applyFill="1" applyBorder="1" applyProtection="1"/>
    <xf numFmtId="164" fontId="0" fillId="19" borderId="7" xfId="0" applyNumberFormat="1" applyFont="1" applyFill="1" applyBorder="1" applyAlignment="1" applyProtection="1">
      <alignment horizontal="center"/>
    </xf>
    <xf numFmtId="44" fontId="0" fillId="0" borderId="0" xfId="0" applyNumberFormat="1" applyFont="1" applyProtection="1"/>
    <xf numFmtId="164" fontId="6" fillId="0" borderId="0" xfId="0" applyNumberFormat="1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center" vertical="center"/>
    </xf>
    <xf numFmtId="10" fontId="0" fillId="0" borderId="7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 vertical="center"/>
    </xf>
    <xf numFmtId="0" fontId="0" fillId="10" borderId="10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0" fillId="11" borderId="10" xfId="0" applyFill="1" applyBorder="1" applyAlignment="1" applyProtection="1">
      <alignment horizontal="center" vertical="center"/>
    </xf>
    <xf numFmtId="0" fontId="0" fillId="12" borderId="8" xfId="0" applyFill="1" applyBorder="1" applyAlignment="1" applyProtection="1">
      <alignment horizontal="center" vertical="center"/>
    </xf>
    <xf numFmtId="0" fontId="0" fillId="12" borderId="10" xfId="0" applyFill="1" applyBorder="1" applyAlignment="1" applyProtection="1">
      <alignment horizontal="center" vertical="center"/>
    </xf>
    <xf numFmtId="0" fontId="0" fillId="9" borderId="8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center" vertical="center"/>
    </xf>
    <xf numFmtId="0" fontId="0" fillId="13" borderId="8" xfId="0" applyFill="1" applyBorder="1" applyAlignment="1" applyProtection="1">
      <alignment horizontal="center" vertical="center"/>
    </xf>
    <xf numFmtId="0" fontId="0" fillId="13" borderId="10" xfId="0" applyFill="1" applyBorder="1" applyAlignment="1" applyProtection="1">
      <alignment horizontal="center" vertical="center"/>
    </xf>
    <xf numFmtId="0" fontId="0" fillId="14" borderId="8" xfId="0" applyFill="1" applyBorder="1" applyAlignment="1" applyProtection="1">
      <alignment horizontal="center"/>
    </xf>
    <xf numFmtId="0" fontId="0" fillId="14" borderId="10" xfId="0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</xf>
    <xf numFmtId="0" fontId="0" fillId="15" borderId="10" xfId="0" applyFill="1" applyBorder="1" applyAlignment="1" applyProtection="1">
      <alignment horizontal="center"/>
    </xf>
    <xf numFmtId="0" fontId="0" fillId="16" borderId="7" xfId="0" applyFill="1" applyBorder="1" applyAlignment="1" applyProtection="1">
      <alignment horizontal="center" vertical="center"/>
    </xf>
    <xf numFmtId="0" fontId="0" fillId="17" borderId="7" xfId="0" applyFill="1" applyBorder="1" applyAlignment="1" applyProtection="1">
      <alignment horizontal="center" vertical="center"/>
    </xf>
    <xf numFmtId="0" fontId="0" fillId="18" borderId="7" xfId="0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/>
    </xf>
    <xf numFmtId="44" fontId="0" fillId="11" borderId="7" xfId="0" applyNumberFormat="1" applyFill="1" applyBorder="1" applyProtection="1"/>
    <xf numFmtId="0" fontId="0" fillId="12" borderId="7" xfId="0" applyFill="1" applyBorder="1" applyProtection="1"/>
    <xf numFmtId="0" fontId="0" fillId="3" borderId="7" xfId="0" applyFill="1" applyBorder="1" applyProtection="1"/>
    <xf numFmtId="0" fontId="0" fillId="13" borderId="7" xfId="0" applyFill="1" applyBorder="1" applyProtection="1"/>
    <xf numFmtId="0" fontId="0" fillId="14" borderId="7" xfId="0" applyFill="1" applyBorder="1" applyProtection="1"/>
    <xf numFmtId="0" fontId="0" fillId="15" borderId="7" xfId="0" applyFill="1" applyBorder="1" applyProtection="1"/>
    <xf numFmtId="164" fontId="0" fillId="5" borderId="7" xfId="0" applyNumberFormat="1" applyFill="1" applyBorder="1" applyAlignment="1" applyProtection="1">
      <alignment horizontal="center"/>
    </xf>
    <xf numFmtId="164" fontId="0" fillId="17" borderId="7" xfId="0" applyNumberFormat="1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4" fontId="0" fillId="0" borderId="7" xfId="0" applyNumberFormat="1" applyBorder="1" applyProtection="1"/>
    <xf numFmtId="164" fontId="0" fillId="0" borderId="7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0" fillId="0" borderId="7" xfId="0" applyNumberFormat="1" applyFill="1" applyBorder="1" applyAlignment="1" applyProtection="1">
      <alignment horizontal="center"/>
    </xf>
    <xf numFmtId="0" fontId="0" fillId="8" borderId="7" xfId="0" applyFill="1" applyBorder="1" applyProtection="1"/>
    <xf numFmtId="0" fontId="0" fillId="10" borderId="7" xfId="0" applyFill="1" applyBorder="1" applyProtection="1"/>
    <xf numFmtId="0" fontId="0" fillId="10" borderId="7" xfId="0" applyFill="1" applyBorder="1" applyAlignment="1" applyProtection="1">
      <alignment horizontal="center"/>
    </xf>
    <xf numFmtId="44" fontId="0" fillId="13" borderId="7" xfId="0" applyNumberFormat="1" applyFill="1" applyBorder="1" applyProtection="1"/>
    <xf numFmtId="164" fontId="0" fillId="13" borderId="7" xfId="0" applyNumberFormat="1" applyFill="1" applyBorder="1" applyAlignment="1" applyProtection="1">
      <alignment horizontal="center"/>
    </xf>
    <xf numFmtId="0" fontId="0" fillId="0" borderId="7" xfId="0" applyFill="1" applyBorder="1" applyProtection="1"/>
    <xf numFmtId="164" fontId="0" fillId="19" borderId="7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20" borderId="7" xfId="0" applyFill="1" applyBorder="1" applyAlignment="1" applyProtection="1">
      <alignment horizontal="center"/>
    </xf>
    <xf numFmtId="0" fontId="0" fillId="21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64" fontId="0" fillId="20" borderId="7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5" borderId="0" xfId="0" applyFill="1" applyAlignment="1" applyProtection="1">
      <alignment horizontal="center" vertical="center"/>
    </xf>
    <xf numFmtId="0" fontId="0" fillId="18" borderId="0" xfId="0" applyFill="1" applyAlignment="1" applyProtection="1">
      <alignment horizontal="center"/>
    </xf>
    <xf numFmtId="44" fontId="0" fillId="0" borderId="0" xfId="0" applyNumberFormat="1" applyProtection="1"/>
    <xf numFmtId="0" fontId="2" fillId="0" borderId="0" xfId="0" applyFont="1" applyAlignment="1" applyProtection="1">
      <alignment horizontal="center" vertical="center"/>
    </xf>
    <xf numFmtId="164" fontId="0" fillId="0" borderId="0" xfId="0" applyNumberFormat="1" applyFill="1" applyProtection="1"/>
    <xf numFmtId="164" fontId="0" fillId="0" borderId="0" xfId="0" applyNumberFormat="1" applyFill="1" applyAlignment="1" applyProtection="1">
      <alignment vertical="center"/>
    </xf>
    <xf numFmtId="0" fontId="8" fillId="0" borderId="7" xfId="0" applyFont="1" applyBorder="1" applyAlignment="1" applyProtection="1">
      <alignment horizontal="center"/>
    </xf>
    <xf numFmtId="10" fontId="0" fillId="0" borderId="7" xfId="0" applyNumberForma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0" fontId="0" fillId="24" borderId="7" xfId="0" applyFill="1" applyBorder="1" applyProtection="1"/>
    <xf numFmtId="2" fontId="0" fillId="5" borderId="7" xfId="0" applyNumberFormat="1" applyFill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0" fillId="7" borderId="7" xfId="0" applyFill="1" applyBorder="1" applyProtection="1"/>
    <xf numFmtId="164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0" fillId="25" borderId="7" xfId="0" applyFill="1" applyBorder="1" applyProtection="1"/>
    <xf numFmtId="0" fontId="0" fillId="0" borderId="8" xfId="0" applyBorder="1" applyProtection="1"/>
    <xf numFmtId="0" fontId="0" fillId="5" borderId="7" xfId="0" applyFill="1" applyBorder="1" applyProtection="1"/>
    <xf numFmtId="14" fontId="0" fillId="0" borderId="0" xfId="0" applyNumberFormat="1" applyAlignment="1" applyProtection="1">
      <alignment horizontal="center"/>
    </xf>
    <xf numFmtId="0" fontId="0" fillId="0" borderId="0" xfId="0" applyFill="1" applyBorder="1" applyProtection="1"/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3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23" borderId="7" xfId="0" applyFont="1" applyFill="1" applyBorder="1" applyAlignment="1" applyProtection="1">
      <alignment horizontal="center"/>
    </xf>
    <xf numFmtId="0" fontId="0" fillId="5" borderId="0" xfId="0" applyFill="1" applyProtection="1"/>
    <xf numFmtId="0" fontId="0" fillId="26" borderId="0" xfId="0" applyFill="1" applyBorder="1" applyAlignment="1" applyProtection="1">
      <alignment horizontal="center" vertical="center"/>
    </xf>
    <xf numFmtId="0" fontId="0" fillId="22" borderId="7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6" borderId="0" xfId="0" applyFill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0" fillId="19" borderId="7" xfId="0" applyFill="1" applyBorder="1" applyAlignment="1" applyProtection="1">
      <alignment horizontal="center" vertical="center"/>
    </xf>
    <xf numFmtId="0" fontId="0" fillId="9" borderId="7" xfId="0" applyFont="1" applyFill="1" applyBorder="1" applyAlignment="1" applyProtection="1">
      <alignment horizontal="center"/>
    </xf>
    <xf numFmtId="0" fontId="10" fillId="9" borderId="7" xfId="0" applyFont="1" applyFill="1" applyBorder="1" applyAlignment="1" applyProtection="1">
      <alignment horizontal="center"/>
    </xf>
    <xf numFmtId="0" fontId="0" fillId="0" borderId="7" xfId="0" applyFill="1" applyBorder="1" applyAlignment="1">
      <alignment horizontal="center"/>
    </xf>
    <xf numFmtId="0" fontId="0" fillId="27" borderId="8" xfId="0" applyFont="1" applyFill="1" applyBorder="1" applyAlignment="1" applyProtection="1"/>
    <xf numFmtId="0" fontId="0" fillId="27" borderId="9" xfId="0" applyFont="1" applyFill="1" applyBorder="1" applyAlignment="1" applyProtection="1"/>
    <xf numFmtId="0" fontId="0" fillId="27" borderId="10" xfId="0" applyFont="1" applyFill="1" applyBorder="1" applyAlignment="1" applyProtection="1"/>
    <xf numFmtId="0" fontId="0" fillId="22" borderId="0" xfId="0" applyFill="1" applyProtection="1"/>
    <xf numFmtId="0" fontId="0" fillId="19" borderId="0" xfId="0" applyFill="1" applyProtection="1"/>
  </cellXfs>
  <cellStyles count="3">
    <cellStyle name="Currency" xfId="1" builtinId="4"/>
    <cellStyle name="Normal" xfId="0" builtinId="0"/>
    <cellStyle name="Percent" xfId="2" builtinId="5"/>
  </cellStyles>
  <dxfs count="6">
    <dxf>
      <font>
        <color theme="0"/>
      </font>
    </dxf>
    <dxf>
      <fill>
        <patternFill>
          <bgColor rgb="FFFABF8F"/>
        </patternFill>
      </fill>
    </dxf>
    <dxf>
      <font>
        <color theme="0"/>
      </font>
    </dxf>
    <dxf>
      <fill>
        <patternFill>
          <bgColor rgb="FFFABF8F"/>
        </patternFill>
      </fill>
    </dxf>
    <dxf>
      <font>
        <color theme="0"/>
      </font>
    </dxf>
    <dxf>
      <fill>
        <patternFill>
          <bgColor rgb="FFFABF8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U208"/>
  <sheetViews>
    <sheetView tabSelected="1" topLeftCell="A137" zoomScale="85" zoomScaleNormal="85" workbookViewId="0">
      <pane xSplit="1" topLeftCell="E1" activePane="topRight" state="frozen"/>
      <selection activeCell="A46" sqref="A46"/>
      <selection pane="topRight" activeCell="M148" sqref="M148:P157"/>
    </sheetView>
  </sheetViews>
  <sheetFormatPr defaultColWidth="9.1796875" defaultRowHeight="14.5" x14ac:dyDescent="0.35"/>
  <cols>
    <col min="1" max="1" width="12" style="11" customWidth="1"/>
    <col min="2" max="11" width="15.7265625" style="11" customWidth="1"/>
    <col min="12" max="12" width="11.453125" style="11" customWidth="1"/>
    <col min="13" max="15" width="15.7265625" style="11" customWidth="1"/>
    <col min="16" max="16" width="11.26953125" style="11" customWidth="1"/>
    <col min="17" max="17" width="11.81640625" style="11" customWidth="1"/>
    <col min="18" max="27" width="11.81640625" style="11" hidden="1" customWidth="1"/>
    <col min="28" max="28" width="11.81640625" style="11" customWidth="1"/>
    <col min="29" max="29" width="12" style="12" bestFit="1" customWidth="1"/>
    <col min="30" max="31" width="9.26953125" style="11" customWidth="1"/>
    <col min="32" max="32" width="9.7265625" style="11" customWidth="1"/>
    <col min="33" max="34" width="9.1796875" style="11" hidden="1" customWidth="1"/>
    <col min="35" max="35" width="12.26953125" style="11" hidden="1" customWidth="1"/>
    <col min="36" max="43" width="9.1796875" style="11" hidden="1" customWidth="1"/>
    <col min="44" max="44" width="9.1796875" style="11" customWidth="1"/>
    <col min="45" max="45" width="12.1796875" style="13" bestFit="1" customWidth="1"/>
    <col min="46" max="46" width="9.1796875" style="11"/>
    <col min="47" max="47" width="12.453125" style="11" bestFit="1" customWidth="1"/>
    <col min="48" max="16384" width="9.1796875" style="11"/>
  </cols>
  <sheetData>
    <row r="1" spans="1:47" x14ac:dyDescent="0.35">
      <c r="A1" s="1"/>
      <c r="B1" s="1"/>
      <c r="C1" s="2" t="s">
        <v>0</v>
      </c>
      <c r="D1" s="3"/>
      <c r="E1" s="4"/>
      <c r="F1" s="5" t="s">
        <v>1</v>
      </c>
      <c r="G1" s="6"/>
      <c r="H1" s="7"/>
      <c r="I1" s="8" t="s">
        <v>2</v>
      </c>
      <c r="J1" s="9"/>
      <c r="K1" s="10"/>
      <c r="L1" s="10"/>
      <c r="M1" s="10"/>
      <c r="N1" s="10"/>
      <c r="O1" s="10"/>
      <c r="P1" s="10"/>
      <c r="Q1" s="10"/>
    </row>
    <row r="2" spans="1:47" x14ac:dyDescent="0.35">
      <c r="A2" s="1"/>
      <c r="B2" s="1"/>
      <c r="C2" s="14" t="s">
        <v>3</v>
      </c>
      <c r="D2" s="15" t="s">
        <v>4</v>
      </c>
      <c r="E2" s="16" t="s">
        <v>5</v>
      </c>
      <c r="F2" s="17" t="s">
        <v>3</v>
      </c>
      <c r="G2" s="18" t="s">
        <v>4</v>
      </c>
      <c r="H2" s="19" t="s">
        <v>5</v>
      </c>
      <c r="I2" s="20" t="s">
        <v>6</v>
      </c>
      <c r="J2" s="21" t="s">
        <v>7</v>
      </c>
      <c r="K2" s="10"/>
      <c r="L2" s="10"/>
      <c r="M2" s="10"/>
      <c r="N2" s="22" t="s">
        <v>8</v>
      </c>
      <c r="O2" s="22" t="s">
        <v>9</v>
      </c>
      <c r="P2" s="22" t="s">
        <v>10</v>
      </c>
      <c r="Q2" s="22" t="s">
        <v>11</v>
      </c>
    </row>
    <row r="3" spans="1:47" x14ac:dyDescent="0.35">
      <c r="A3" s="23" t="s">
        <v>12</v>
      </c>
      <c r="B3" s="1"/>
      <c r="C3" s="24" t="e">
        <f>SUM(P14,P23,P46,P62,P123)</f>
        <v>#REF!</v>
      </c>
      <c r="D3" s="24" t="e">
        <f>SUM(Q14,Q23,Q46,Q62,Q123)</f>
        <v>#REF!</v>
      </c>
      <c r="E3" s="24" t="e">
        <f>SUM(C3,D3)</f>
        <v>#REF!</v>
      </c>
      <c r="F3" s="25" t="e">
        <f>SUM(Z14,Z23,Z46,Z62,Z123)</f>
        <v>#REF!</v>
      </c>
      <c r="G3" s="25" t="e">
        <f>SUM(AA14,AA23,AA46,AA62,AA123)</f>
        <v>#REF!</v>
      </c>
      <c r="H3" s="26" t="e">
        <f>SUM(F3,G3)</f>
        <v>#REF!</v>
      </c>
      <c r="I3" s="27" t="e">
        <f>D3/E3</f>
        <v>#REF!</v>
      </c>
      <c r="J3" s="27" t="e">
        <f>G3/H3</f>
        <v>#REF!</v>
      </c>
      <c r="K3" s="10"/>
      <c r="L3" s="10"/>
      <c r="M3" s="10"/>
      <c r="N3" s="28" t="e">
        <f>AB15+AB24+AB47+AB63+AB112+AB128+9500</f>
        <v>#REF!</v>
      </c>
      <c r="O3" s="29" t="e">
        <f>SUM(Z10:AA11,Z17:AA22,Z26:AA44,Z55:AA60,Z123:AA123)+6220</f>
        <v>#REF!</v>
      </c>
      <c r="P3" s="30">
        <f>SUM(Z72:AA82,Z93:AA109,Z120:AA122,Z124:AA125)+2300</f>
        <v>2300</v>
      </c>
      <c r="Q3" s="31">
        <f>SUM(Z12:AA13,Z55:AA60,Z72:AA82,Z120:AA125)+2300</f>
        <v>2300</v>
      </c>
    </row>
    <row r="4" spans="1:47" x14ac:dyDescent="0.35">
      <c r="A4" s="23" t="s">
        <v>13</v>
      </c>
      <c r="B4" s="1"/>
      <c r="C4" s="24">
        <f>SUM(P84,P111,P127,-1*P123)</f>
        <v>0</v>
      </c>
      <c r="D4" s="24">
        <f>SUM(Q84,Q111,Q127,-Q123)</f>
        <v>0</v>
      </c>
      <c r="E4" s="24">
        <f>SUM(C4,D4)</f>
        <v>0</v>
      </c>
      <c r="F4" s="26">
        <f>SUM(Z84,Z111,Z127,-1*Z123)</f>
        <v>0</v>
      </c>
      <c r="G4" s="26">
        <f>SUM(AA84,AA111,AA127,-1*AA123)</f>
        <v>0</v>
      </c>
      <c r="H4" s="26">
        <f>SUM(F4,G4)</f>
        <v>0</v>
      </c>
      <c r="I4" s="27" t="e">
        <f>D4/E4</f>
        <v>#DIV/0!</v>
      </c>
      <c r="J4" s="27" t="e">
        <f>G4/H4</f>
        <v>#DIV/0!</v>
      </c>
      <c r="K4" s="10"/>
      <c r="L4" s="10"/>
      <c r="M4" s="10"/>
      <c r="N4" s="10"/>
      <c r="O4" s="10"/>
      <c r="P4" s="10"/>
      <c r="Q4" s="10"/>
    </row>
    <row r="5" spans="1:47" x14ac:dyDescent="0.3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47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47" ht="31" customHeight="1" x14ac:dyDescent="0.5">
      <c r="A7" s="32" t="s">
        <v>14</v>
      </c>
      <c r="B7" s="33"/>
      <c r="C7" s="34"/>
      <c r="D7" s="35" t="str">
        <f>D117</f>
        <v>May 10 - May 16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38"/>
      <c r="S7" s="39" t="s">
        <v>1</v>
      </c>
      <c r="T7" s="40"/>
      <c r="U7" s="40"/>
      <c r="V7" s="40"/>
      <c r="W7" s="40"/>
      <c r="X7" s="40"/>
      <c r="Y7" s="41"/>
      <c r="Z7" s="42" t="s">
        <v>15</v>
      </c>
      <c r="AA7" s="43"/>
      <c r="AB7" s="44"/>
      <c r="AC7" s="45"/>
      <c r="AD7" s="44"/>
      <c r="AE7" s="44"/>
      <c r="AF7" s="46"/>
      <c r="AG7" s="47"/>
      <c r="AJ7" s="13"/>
      <c r="AO7" s="13"/>
      <c r="AR7" s="48"/>
    </row>
    <row r="8" spans="1:47" ht="15" customHeight="1" x14ac:dyDescent="0.5">
      <c r="A8" s="49"/>
      <c r="B8" s="50" t="s">
        <v>16</v>
      </c>
      <c r="C8" s="51"/>
      <c r="D8" s="52" t="s">
        <v>17</v>
      </c>
      <c r="E8" s="53"/>
      <c r="F8" s="54" t="s">
        <v>18</v>
      </c>
      <c r="G8" s="55"/>
      <c r="H8" s="56" t="s">
        <v>19</v>
      </c>
      <c r="I8" s="57"/>
      <c r="J8" s="58" t="s">
        <v>20</v>
      </c>
      <c r="K8" s="59"/>
      <c r="L8" s="60" t="s">
        <v>21</v>
      </c>
      <c r="M8" s="61"/>
      <c r="N8" s="62" t="s">
        <v>22</v>
      </c>
      <c r="O8" s="63"/>
      <c r="P8" s="64" t="s">
        <v>3</v>
      </c>
      <c r="Q8" s="65" t="s">
        <v>23</v>
      </c>
      <c r="R8" s="66" t="s">
        <v>24</v>
      </c>
      <c r="S8" s="67" t="s">
        <v>16</v>
      </c>
      <c r="T8" s="68" t="s">
        <v>17</v>
      </c>
      <c r="U8" s="69" t="s">
        <v>18</v>
      </c>
      <c r="V8" s="70" t="s">
        <v>19</v>
      </c>
      <c r="W8" s="71" t="s">
        <v>20</v>
      </c>
      <c r="X8" s="72" t="s">
        <v>25</v>
      </c>
      <c r="Y8" s="73" t="s">
        <v>22</v>
      </c>
      <c r="Z8" s="74" t="s">
        <v>26</v>
      </c>
      <c r="AA8" s="75" t="s">
        <v>27</v>
      </c>
      <c r="AB8" s="44"/>
      <c r="AC8" s="45"/>
      <c r="AD8" s="44"/>
      <c r="AE8" s="44"/>
      <c r="AJ8" s="13"/>
      <c r="AO8" s="13"/>
    </row>
    <row r="9" spans="1:47" ht="15" customHeight="1" x14ac:dyDescent="0.35">
      <c r="A9" s="49"/>
      <c r="B9" s="76" t="s">
        <v>26</v>
      </c>
      <c r="C9" s="65" t="s">
        <v>27</v>
      </c>
      <c r="D9" s="76" t="s">
        <v>26</v>
      </c>
      <c r="E9" s="65" t="s">
        <v>27</v>
      </c>
      <c r="F9" s="76" t="s">
        <v>26</v>
      </c>
      <c r="G9" s="65" t="s">
        <v>27</v>
      </c>
      <c r="H9" s="76" t="s">
        <v>26</v>
      </c>
      <c r="I9" s="65" t="s">
        <v>27</v>
      </c>
      <c r="J9" s="76" t="s">
        <v>26</v>
      </c>
      <c r="K9" s="65" t="s">
        <v>27</v>
      </c>
      <c r="L9" s="76" t="s">
        <v>26</v>
      </c>
      <c r="M9" s="65" t="s">
        <v>27</v>
      </c>
      <c r="N9" s="76" t="s">
        <v>26</v>
      </c>
      <c r="O9" s="65" t="s">
        <v>27</v>
      </c>
      <c r="P9" s="77"/>
      <c r="Q9" s="22"/>
      <c r="R9" s="22"/>
      <c r="S9" s="22"/>
      <c r="T9" s="78"/>
      <c r="U9" s="49"/>
      <c r="V9" s="49"/>
      <c r="W9" s="49"/>
      <c r="X9" s="49"/>
      <c r="Y9" s="49"/>
      <c r="Z9" s="79"/>
      <c r="AA9" s="79"/>
      <c r="AB9" s="10"/>
      <c r="AC9" s="80"/>
      <c r="AD9" s="10" t="s">
        <v>28</v>
      </c>
      <c r="AE9" s="81"/>
      <c r="AI9" s="82"/>
      <c r="AJ9" s="83" t="s">
        <v>16</v>
      </c>
      <c r="AK9" s="83" t="s">
        <v>17</v>
      </c>
      <c r="AL9" s="83" t="s">
        <v>18</v>
      </c>
      <c r="AM9" s="83" t="s">
        <v>19</v>
      </c>
      <c r="AN9" s="83" t="s">
        <v>20</v>
      </c>
      <c r="AO9" s="83" t="s">
        <v>21</v>
      </c>
      <c r="AP9" s="83" t="s">
        <v>22</v>
      </c>
    </row>
    <row r="10" spans="1:47" ht="20.149999999999999" customHeight="1" x14ac:dyDescent="0.35">
      <c r="A10" s="84" t="s">
        <v>29</v>
      </c>
      <c r="B10" s="85" t="e">
        <f t="shared" ref="B10:B13" si="0">IF(AJ10&lt;=8, AJ10, 8)</f>
        <v>#REF!</v>
      </c>
      <c r="C10" s="85" t="e">
        <f t="shared" ref="C10:C13" si="1">IF(AJ10&lt;=8, 0, AJ10-8)</f>
        <v>#REF!</v>
      </c>
      <c r="D10" s="85" t="e">
        <f t="shared" ref="D10:D13" si="2">IF(AK10&lt;=8, AK10, 8)</f>
        <v>#REF!</v>
      </c>
      <c r="E10" s="85" t="e">
        <f t="shared" ref="E10:E13" si="3">IF(AK10&lt;=8, 0, AK10-8)</f>
        <v>#REF!</v>
      </c>
      <c r="F10" s="85" t="e">
        <f>IF(SUM($B10:E10)+AL10&lt;=40,(IF(AL10&lt;=8,AL10,8)), (IF(SUM($B10:E10)&gt;=40, 0, (IF(SUM($B10:E10)&lt;32,8,40-SUM($B10:E10))))))</f>
        <v>#REF!</v>
      </c>
      <c r="G10" s="85" t="e">
        <f>IF(SUM($B10:E10)+AL10&lt;=40,(IF(AL10&lt;=8,0,AL10-8)), (IF(SUM($B10:E10)&gt;=40,AL10, (IF(SUM($B10:E10)&lt;32,AL10-8,AL10-F10)))))</f>
        <v>#REF!</v>
      </c>
      <c r="H10" s="85" t="e">
        <f>IF(SUM($B10:G10)+AM10&lt;=40,(IF(AM10&lt;=8,AM10,8)), (IF(SUM($B10:G10)&gt;=40, 0, (IF(SUM($B10:G10)&lt;32,8,40-SUM($B10:G10))))))</f>
        <v>#REF!</v>
      </c>
      <c r="I10" s="85" t="e">
        <f>IF(SUM($B10:G10)+AM10&lt;=40,(IF(AM10&lt;=8,0,AM10-8)), (IF(SUM($B10:G10)&gt;=40,AM10, (IF(SUM($B10:G10)&lt;32,AM10-8,AM10-H10)))))</f>
        <v>#REF!</v>
      </c>
      <c r="J10" s="85" t="e">
        <f>IF(SUM($B10:I10)+AN10&lt;=40,(IF(AN10&lt;=8,AN10,8)), (IF(SUM($B10:I10)&gt;=40, 0, (IF(SUM($B10:I10)&lt;32,8,40-SUM($B10:I10))))))</f>
        <v>#REF!</v>
      </c>
      <c r="K10" s="85" t="e">
        <f>IF(SUM($B10:I10)+AN10&lt;=40,(IF(AN10&lt;=8,0,AN10-8)), (IF(SUM($B10:I10)&gt;=40,AN10, (IF(SUM($B10:I10)&lt;32,AN10-8,AN10-J10)))))</f>
        <v>#REF!</v>
      </c>
      <c r="L10" s="85" t="e">
        <f>IF(SUM($B10:K10)+AO10&lt;=40,(IF(AO10&lt;=8,AO10,8)), (IF(SUM($B10:K10)&gt;=40, 0, (IF(SUM($B10:K10)&lt;32,8,40-SUM($B10:K10))))))</f>
        <v>#REF!</v>
      </c>
      <c r="M10" s="85" t="e">
        <f>IF(SUM($B10:K10)+AO10&lt;=40,(IF(AO10&lt;=8,0,AO10-8)), (IF(SUM($B10:K10)&gt;=40,AO10, (IF(SUM($B10:K10)&lt;32,AO10-8,AO10-L10)))))</f>
        <v>#REF!</v>
      </c>
      <c r="N10" s="85" t="e">
        <f>IF(SUM($B10:M10)+AP10&lt;=40,(IF(AP10&lt;=8,AP10,8)), (IF(SUM($B10:M10)&gt;=40, 0, (IF(SUM($B10:M10)&lt;32,8,40-SUM($B10:M10))))))</f>
        <v>#REF!</v>
      </c>
      <c r="O10" s="85" t="e">
        <f>IF(SUM($B10:M10)+AP10&lt;=40,(IF(AP10&lt;=8,0,AP10-8)), (IF(SUM($B10:M10)&gt;=40,AP10, (IF(SUM($B10:M10)&lt;32,AP10-8,AP10-N10)))))</f>
        <v>#REF!</v>
      </c>
      <c r="P10" s="22" t="e">
        <f t="shared" ref="P10:Q13" si="4">SUM(B10,D10,F10,H10,J10,L10,N10)</f>
        <v>#REF!</v>
      </c>
      <c r="Q10" s="22" t="e">
        <f t="shared" si="4"/>
        <v>#REF!</v>
      </c>
      <c r="R10" s="86">
        <v>19.5</v>
      </c>
      <c r="S10" s="78" t="e">
        <f t="shared" ref="S10:S13" si="5">SUM(B10*R10,C10*1.5*R10)</f>
        <v>#REF!</v>
      </c>
      <c r="T10" s="78" t="e">
        <f t="shared" ref="T10:T13" si="6">SUM(D10*R10,E10*1.5*R10)</f>
        <v>#REF!</v>
      </c>
      <c r="U10" s="78" t="e">
        <f t="shared" ref="U10:U13" si="7">SUM(F10*R10,G10*1.5*R10)</f>
        <v>#REF!</v>
      </c>
      <c r="V10" s="78" t="e">
        <f t="shared" ref="V10:V13" si="8">SUM(H10*R10,I10*1.5*R10)</f>
        <v>#REF!</v>
      </c>
      <c r="W10" s="78" t="e">
        <f t="shared" ref="W10:W13" si="9">SUM(J10*R10,K10*1.5*R10)</f>
        <v>#REF!</v>
      </c>
      <c r="X10" s="78" t="e">
        <f t="shared" ref="X10:X13" si="10">SUM(L10*R10,M10*1.5*R10)</f>
        <v>#REF!</v>
      </c>
      <c r="Y10" s="78" t="e">
        <f t="shared" ref="Y10:Y13" si="11">SUM(N10*R10,O10*1.5*R10)</f>
        <v>#REF!</v>
      </c>
      <c r="Z10" s="79" t="e">
        <f t="shared" ref="Z10:Z13" si="12">P10*R10</f>
        <v>#REF!</v>
      </c>
      <c r="AA10" s="79" t="e">
        <f t="shared" ref="AA10:AA13" si="13">Q10*1.5*R10</f>
        <v>#REF!</v>
      </c>
      <c r="AB10" s="10"/>
      <c r="AC10" s="80"/>
      <c r="AD10" s="87" t="e">
        <f t="shared" ref="AD10:AD11" si="14">SUM(P10:Q10)</f>
        <v>#REF!</v>
      </c>
      <c r="AE10" s="49" t="e">
        <f t="shared" ref="AE10:AE13" si="15">IF(AD10&gt;40,AD10-40,0)</f>
        <v>#REF!</v>
      </c>
      <c r="AI10" s="88" t="str">
        <f t="shared" ref="AI10:AI13" si="16">A10</f>
        <v>Chris G</v>
      </c>
      <c r="AJ10" s="82" t="e">
        <f>#REF!</f>
        <v>#REF!</v>
      </c>
      <c r="AK10" s="82" t="e">
        <f>#REF!</f>
        <v>#REF!</v>
      </c>
      <c r="AL10" s="82" t="e">
        <f>#REF!</f>
        <v>#REF!</v>
      </c>
      <c r="AM10" s="82" t="e">
        <f>#REF!</f>
        <v>#REF!</v>
      </c>
      <c r="AN10" s="82" t="e">
        <f>#REF!</f>
        <v>#REF!</v>
      </c>
      <c r="AO10" s="82" t="e">
        <f>#REF!</f>
        <v>#REF!</v>
      </c>
      <c r="AP10" s="82" t="e">
        <f>#REF!</f>
        <v>#REF!</v>
      </c>
      <c r="AQ10" s="89"/>
    </row>
    <row r="11" spans="1:47" ht="20.149999999999999" customHeight="1" x14ac:dyDescent="0.35">
      <c r="A11" s="84" t="s">
        <v>30</v>
      </c>
      <c r="B11" s="85" t="e">
        <f t="shared" si="0"/>
        <v>#REF!</v>
      </c>
      <c r="C11" s="85" t="e">
        <f t="shared" si="1"/>
        <v>#REF!</v>
      </c>
      <c r="D11" s="85" t="e">
        <f t="shared" si="2"/>
        <v>#REF!</v>
      </c>
      <c r="E11" s="85" t="e">
        <f t="shared" si="3"/>
        <v>#REF!</v>
      </c>
      <c r="F11" s="85" t="e">
        <f>IF(SUM($B11:E11)+AL11&lt;=40,(IF(AL11&lt;=8,AL11,8)), (IF(SUM($B11:E11)&gt;=40, 0, (IF(SUM($B11:E11)&lt;32,8,40-SUM($B11:E11))))))</f>
        <v>#REF!</v>
      </c>
      <c r="G11" s="85" t="e">
        <f>IF(SUM($B11:E11)+AL11&lt;=40,(IF(AL11&lt;=8,0,AL11-8)), (IF(SUM($B11:E11)&gt;=40,AL11, (IF(SUM($B11:E11)&lt;32,AL11-8,AL11-F11)))))</f>
        <v>#REF!</v>
      </c>
      <c r="H11" s="85" t="e">
        <f>IF(SUM($B11:G11)+AM11&lt;=40,(IF(AM11&lt;=8,AM11,8)), (IF(SUM($B11:G11)&gt;=40, 0, (IF(SUM($B11:G11)&lt;32,8,40-SUM($B11:G11))))))</f>
        <v>#REF!</v>
      </c>
      <c r="I11" s="85" t="e">
        <f>IF(SUM($B11:G11)+AM11&lt;=40,(IF(AM11&lt;=8,0,AM11-8)), (IF(SUM($B11:G11)&gt;=40,AM11, (IF(SUM($B11:G11)&lt;32,AM11-8,AM11-H11)))))</f>
        <v>#REF!</v>
      </c>
      <c r="J11" s="85" t="e">
        <f>IF(SUM($B11:I11)+AN11&lt;=40,(IF(AN11&lt;=8,AN11,8)), (IF(SUM($B11:I11)&gt;=40, 0, (IF(SUM($B11:I11)&lt;32,8,40-SUM($B11:I11))))))</f>
        <v>#REF!</v>
      </c>
      <c r="K11" s="85" t="e">
        <f>IF(SUM($B11:I11)+AN11&lt;=40,(IF(AN11&lt;=8,0,AN11-8)), (IF(SUM($B11:I11)&gt;=40,AN11, (IF(SUM($B11:I11)&lt;32,AN11-8,AN11-J11)))))</f>
        <v>#REF!</v>
      </c>
      <c r="L11" s="85" t="e">
        <f>IF(SUM($B11:K11)+AO11&lt;=40,(IF(AO11&lt;=8,AO11,8)), (IF(SUM($B11:K11)&gt;=40, 0, (IF(SUM($B11:K11)&lt;32,8,40-SUM($B11:K11))))))</f>
        <v>#REF!</v>
      </c>
      <c r="M11" s="85" t="e">
        <f>IF(SUM($B11:K11)+AO11&lt;=40,(IF(AO11&lt;=8,0,AO11-8)), (IF(SUM($B11:K11)&gt;=40,AO11, (IF(SUM($B11:K11)&lt;32,AO11-8,AO11-L11)))))</f>
        <v>#REF!</v>
      </c>
      <c r="N11" s="85" t="e">
        <f>IF(SUM($B11:M11)+AP11&lt;=40,(IF(AP11&lt;=8,AP11,8)), (IF(SUM($B11:M11)&gt;=40, 0, (IF(SUM($B11:M11)&lt;32,8,40-SUM($B11:M11))))))</f>
        <v>#REF!</v>
      </c>
      <c r="O11" s="85" t="e">
        <f>IF(SUM($B11:M11)+AP11&lt;=40,(IF(AP11&lt;=8,0,AP11-8)), (IF(SUM($B11:M11)&gt;=40,AP11, (IF(SUM($B11:M11)&lt;32,AP11-8,AP11-N11)))))</f>
        <v>#REF!</v>
      </c>
      <c r="P11" s="22" t="e">
        <f t="shared" si="4"/>
        <v>#REF!</v>
      </c>
      <c r="Q11" s="22" t="e">
        <f t="shared" si="4"/>
        <v>#REF!</v>
      </c>
      <c r="R11" s="86">
        <v>19.5</v>
      </c>
      <c r="S11" s="78" t="e">
        <f t="shared" si="5"/>
        <v>#REF!</v>
      </c>
      <c r="T11" s="78" t="e">
        <f t="shared" si="6"/>
        <v>#REF!</v>
      </c>
      <c r="U11" s="78" t="e">
        <f t="shared" si="7"/>
        <v>#REF!</v>
      </c>
      <c r="V11" s="78" t="e">
        <f t="shared" si="8"/>
        <v>#REF!</v>
      </c>
      <c r="W11" s="78" t="e">
        <f t="shared" si="9"/>
        <v>#REF!</v>
      </c>
      <c r="X11" s="78" t="e">
        <f t="shared" si="10"/>
        <v>#REF!</v>
      </c>
      <c r="Y11" s="78" t="e">
        <f t="shared" si="11"/>
        <v>#REF!</v>
      </c>
      <c r="Z11" s="79" t="e">
        <f t="shared" si="12"/>
        <v>#REF!</v>
      </c>
      <c r="AA11" s="79" t="e">
        <f t="shared" si="13"/>
        <v>#REF!</v>
      </c>
      <c r="AB11" s="10"/>
      <c r="AC11" s="80"/>
      <c r="AD11" s="87" t="e">
        <f t="shared" si="14"/>
        <v>#REF!</v>
      </c>
      <c r="AE11" s="49" t="e">
        <f t="shared" si="15"/>
        <v>#REF!</v>
      </c>
      <c r="AI11" s="88" t="str">
        <f t="shared" si="16"/>
        <v>Elizabeth H</v>
      </c>
      <c r="AJ11" s="82" t="e">
        <f>#REF!</f>
        <v>#REF!</v>
      </c>
      <c r="AK11" s="82" t="e">
        <f>#REF!</f>
        <v>#REF!</v>
      </c>
      <c r="AL11" s="82" t="e">
        <f>#REF!</f>
        <v>#REF!</v>
      </c>
      <c r="AM11" s="82" t="e">
        <f>#REF!</f>
        <v>#REF!</v>
      </c>
      <c r="AN11" s="82" t="e">
        <f>#REF!</f>
        <v>#REF!</v>
      </c>
      <c r="AO11" s="82" t="e">
        <f>#REF!</f>
        <v>#REF!</v>
      </c>
      <c r="AP11" s="82" t="e">
        <f>#REF!</f>
        <v>#REF!</v>
      </c>
      <c r="AQ11" s="89"/>
    </row>
    <row r="12" spans="1:47" ht="20.149999999999999" customHeight="1" x14ac:dyDescent="0.35">
      <c r="A12" s="84" t="s">
        <v>31</v>
      </c>
      <c r="B12" s="85">
        <f t="shared" si="0"/>
        <v>0</v>
      </c>
      <c r="C12" s="85">
        <f t="shared" si="1"/>
        <v>0</v>
      </c>
      <c r="D12" s="85">
        <f t="shared" si="2"/>
        <v>0</v>
      </c>
      <c r="E12" s="85">
        <f t="shared" si="3"/>
        <v>0</v>
      </c>
      <c r="F12" s="85">
        <f>IF(SUM($B12:E12)+AL12&lt;=40,(IF(AL12&lt;=8,AL12,8)), (IF(SUM($B12:E12)&gt;=40, 0, (IF(SUM($B12:E12)&lt;32,8,40-SUM($B12:E12))))))</f>
        <v>0</v>
      </c>
      <c r="G12" s="85">
        <f>IF(SUM($B12:E12)+AL12&lt;=40,(IF(AL12&lt;=8,0,AL12-8)), (IF(SUM($B12:E12)&gt;=40,AL12, (IF(SUM($B12:E12)&lt;32,AL12-8,AL12-F12)))))</f>
        <v>0</v>
      </c>
      <c r="H12" s="85">
        <f>IF(SUM($B12:G12)+AM12&lt;=40,(IF(AM12&lt;=8,AM12,8)), (IF(SUM($B12:G12)&gt;=40, 0, (IF(SUM($B12:G12)&lt;32,8,40-SUM($B12:G12))))))</f>
        <v>0</v>
      </c>
      <c r="I12" s="85">
        <f>IF(SUM($B12:G12)+AM12&lt;=40,(IF(AM12&lt;=8,0,AM12-8)), (IF(SUM($B12:G12)&gt;=40,AM12, (IF(SUM($B12:G12)&lt;32,AM12-8,AM12-H12)))))</f>
        <v>0</v>
      </c>
      <c r="J12" s="85">
        <f>IF(SUM($B12:I12)+AN12&lt;=40,(IF(AN12&lt;=8,AN12,8)), (IF(SUM($B12:I12)&gt;=40, 0, (IF(SUM($B12:I12)&lt;32,8,40-SUM($B12:I12))))))</f>
        <v>0</v>
      </c>
      <c r="K12" s="85">
        <f>IF(SUM($B12:I12)+AN12&lt;=40,(IF(AN12&lt;=8,0,AN12-8)), (IF(SUM($B12:I12)&gt;=40,AN12, (IF(SUM($B12:I12)&lt;32,AN12-8,AN12-J12)))))</f>
        <v>0</v>
      </c>
      <c r="L12" s="85">
        <f>IF(SUM($B12:K12)+AO12&lt;=40,(IF(AO12&lt;=8,AO12,8)), (IF(SUM($B12:K12)&gt;=40, 0, (IF(SUM($B12:K12)&lt;32,8,40-SUM($B12:K12))))))</f>
        <v>0</v>
      </c>
      <c r="M12" s="85">
        <f>IF(SUM($B12:K12)+AO12&lt;=40,(IF(AO12&lt;=8,0,AO12-8)), (IF(SUM($B12:K12)&gt;=40,AO12, (IF(SUM($B12:K12)&lt;32,AO12-8,AO12-L12)))))</f>
        <v>0</v>
      </c>
      <c r="N12" s="85">
        <f>IF(SUM($B12:M12)+AP12&lt;=40,(IF(AP12&lt;=8,AP12,8)), (IF(SUM($B12:M12)&gt;=40, 0, (IF(SUM($B12:M12)&lt;32,8,40-SUM($B12:M12))))))</f>
        <v>0</v>
      </c>
      <c r="O12" s="85">
        <f>IF(SUM($B12:M12)+AP12&lt;=40,(IF(AP12&lt;=8,0,AP12-8)), (IF(SUM($B12:M12)&gt;=40,AP12, (IF(SUM($B12:M12)&lt;32,AP12-8,AP12-N12)))))</f>
        <v>0</v>
      </c>
      <c r="P12" s="22">
        <f t="shared" si="4"/>
        <v>0</v>
      </c>
      <c r="Q12" s="22">
        <f t="shared" si="4"/>
        <v>0</v>
      </c>
      <c r="R12" s="86">
        <v>18</v>
      </c>
      <c r="S12" s="78">
        <f t="shared" si="5"/>
        <v>0</v>
      </c>
      <c r="T12" s="78">
        <f t="shared" si="6"/>
        <v>0</v>
      </c>
      <c r="U12" s="78">
        <f t="shared" si="7"/>
        <v>0</v>
      </c>
      <c r="V12" s="78">
        <f t="shared" si="8"/>
        <v>0</v>
      </c>
      <c r="W12" s="78">
        <f t="shared" si="9"/>
        <v>0</v>
      </c>
      <c r="X12" s="78">
        <f t="shared" si="10"/>
        <v>0</v>
      </c>
      <c r="Y12" s="78">
        <f t="shared" si="11"/>
        <v>0</v>
      </c>
      <c r="Z12" s="79">
        <f t="shared" si="12"/>
        <v>0</v>
      </c>
      <c r="AA12" s="79">
        <f t="shared" si="13"/>
        <v>0</v>
      </c>
      <c r="AB12" s="10"/>
      <c r="AC12" s="80"/>
      <c r="AD12" s="87">
        <f t="shared" ref="AD12:AD13" si="17">SUM(P12:Q12)</f>
        <v>0</v>
      </c>
      <c r="AE12" s="49">
        <f t="shared" si="15"/>
        <v>0</v>
      </c>
      <c r="AI12" s="88" t="str">
        <f t="shared" si="16"/>
        <v>Stephanie L</v>
      </c>
      <c r="AJ12" s="82">
        <f t="shared" ref="AJ12:AP12" si="18">C157</f>
        <v>0</v>
      </c>
      <c r="AK12" s="82">
        <f t="shared" si="18"/>
        <v>0</v>
      </c>
      <c r="AL12" s="82">
        <f t="shared" si="18"/>
        <v>0</v>
      </c>
      <c r="AM12" s="82">
        <f t="shared" si="18"/>
        <v>0</v>
      </c>
      <c r="AN12" s="82">
        <f t="shared" si="18"/>
        <v>0</v>
      </c>
      <c r="AO12" s="82">
        <f t="shared" si="18"/>
        <v>0</v>
      </c>
      <c r="AP12" s="82">
        <f t="shared" si="18"/>
        <v>0</v>
      </c>
      <c r="AQ12" s="89"/>
      <c r="AU12" s="11" t="s">
        <v>32</v>
      </c>
    </row>
    <row r="13" spans="1:47" ht="20.149999999999999" customHeight="1" x14ac:dyDescent="0.35">
      <c r="A13" s="84" t="s">
        <v>33</v>
      </c>
      <c r="B13" s="85">
        <f t="shared" si="0"/>
        <v>0</v>
      </c>
      <c r="C13" s="85">
        <f t="shared" si="1"/>
        <v>0</v>
      </c>
      <c r="D13" s="85">
        <f t="shared" si="2"/>
        <v>0</v>
      </c>
      <c r="E13" s="85">
        <f t="shared" si="3"/>
        <v>0</v>
      </c>
      <c r="F13" s="85">
        <f>IF(SUM($B13:E13)+AL13&lt;=40,(IF(AL13&lt;=8,AL13,8)), (IF(SUM($B13:E13)&gt;=40, 0, (IF(SUM($B13:E13)&lt;32,8,40-SUM($B13:E13))))))</f>
        <v>0</v>
      </c>
      <c r="G13" s="85">
        <f>IF(SUM($B13:E13)+AL13&lt;=40,(IF(AL13&lt;=8,0,AL13-8)), (IF(SUM($B13:E13)&gt;=40,AL13, (IF(SUM($B13:E13)&lt;32,AL13-8,AL13-F13)))))</f>
        <v>0</v>
      </c>
      <c r="H13" s="85">
        <f>IF(SUM($B13:G13)+AM13&lt;=40,(IF(AM13&lt;=8,AM13,8)), (IF(SUM($B13:G13)&gt;=40, 0, (IF(SUM($B13:G13)&lt;32,8,40-SUM($B13:G13))))))</f>
        <v>0</v>
      </c>
      <c r="I13" s="85">
        <f>IF(SUM($B13:G13)+AM13&lt;=40,(IF(AM13&lt;=8,0,AM13-8)), (IF(SUM($B13:G13)&gt;=40,AM13, (IF(SUM($B13:G13)&lt;32,AM13-8,AM13-H13)))))</f>
        <v>0</v>
      </c>
      <c r="J13" s="85">
        <f>IF(SUM($B13:I13)+AN13&lt;=40,(IF(AN13&lt;=8,AN13,8)), (IF(SUM($B13:I13)&gt;=40, 0, (IF(SUM($B13:I13)&lt;32,8,40-SUM($B13:I13))))))</f>
        <v>0</v>
      </c>
      <c r="K13" s="85">
        <f>IF(SUM($B13:I13)+AN13&lt;=40,(IF(AN13&lt;=8,0,AN13-8)), (IF(SUM($B13:I13)&gt;=40,AN13, (IF(SUM($B13:I13)&lt;32,AN13-8,AN13-J13)))))</f>
        <v>0</v>
      </c>
      <c r="L13" s="85">
        <f>IF(SUM($B13:K13)+AO13&lt;=40,(IF(AO13&lt;=8,AO13,8)), (IF(SUM($B13:K13)&gt;=40, 0, (IF(SUM($B13:K13)&lt;32,8,40-SUM($B13:K13))))))</f>
        <v>0</v>
      </c>
      <c r="M13" s="85">
        <f>IF(SUM($B13:K13)+AO13&lt;=40,(IF(AO13&lt;=8,0,AO13-8)), (IF(SUM($B13:K13)&gt;=40,AO13, (IF(SUM($B13:K13)&lt;32,AO13-8,AO13-L13)))))</f>
        <v>0</v>
      </c>
      <c r="N13" s="85">
        <f>IF(SUM($B13:M13)+AP13&lt;=40,(IF(AP13&lt;=8,AP13,8)), (IF(SUM($B13:M13)&gt;=40, 0, (IF(SUM($B13:M13)&lt;32,8,40-SUM($B13:M13))))))</f>
        <v>0</v>
      </c>
      <c r="O13" s="85">
        <f>IF(SUM($B13:M13)+AP13&lt;=40,(IF(AP13&lt;=8,0,AP13-8)), (IF(SUM($B13:M13)&gt;=40,AP13, (IF(SUM($B13:M13)&lt;32,AP13-8,AP13-N13)))))</f>
        <v>0</v>
      </c>
      <c r="P13" s="22">
        <f t="shared" si="4"/>
        <v>0</v>
      </c>
      <c r="Q13" s="22">
        <f t="shared" si="4"/>
        <v>0</v>
      </c>
      <c r="R13" s="86">
        <v>20</v>
      </c>
      <c r="S13" s="78">
        <f t="shared" si="5"/>
        <v>0</v>
      </c>
      <c r="T13" s="78">
        <f t="shared" si="6"/>
        <v>0</v>
      </c>
      <c r="U13" s="78">
        <f t="shared" si="7"/>
        <v>0</v>
      </c>
      <c r="V13" s="78">
        <f t="shared" si="8"/>
        <v>0</v>
      </c>
      <c r="W13" s="78">
        <f t="shared" si="9"/>
        <v>0</v>
      </c>
      <c r="X13" s="78">
        <f t="shared" si="10"/>
        <v>0</v>
      </c>
      <c r="Y13" s="78">
        <f t="shared" si="11"/>
        <v>0</v>
      </c>
      <c r="Z13" s="79">
        <f t="shared" si="12"/>
        <v>0</v>
      </c>
      <c r="AA13" s="79">
        <f t="shared" si="13"/>
        <v>0</v>
      </c>
      <c r="AB13" s="90"/>
      <c r="AC13" s="91"/>
      <c r="AD13" s="87">
        <f t="shared" si="17"/>
        <v>0</v>
      </c>
      <c r="AE13" s="49">
        <f t="shared" si="15"/>
        <v>0</v>
      </c>
      <c r="AI13" s="88" t="str">
        <f t="shared" si="16"/>
        <v>Shearice</v>
      </c>
      <c r="AJ13" s="82">
        <f t="shared" ref="AJ13:AP13" si="19">C180</f>
        <v>0</v>
      </c>
      <c r="AK13" s="82">
        <f t="shared" si="19"/>
        <v>0</v>
      </c>
      <c r="AL13" s="82">
        <f t="shared" si="19"/>
        <v>0</v>
      </c>
      <c r="AM13" s="82">
        <f t="shared" si="19"/>
        <v>0</v>
      </c>
      <c r="AN13" s="82">
        <f t="shared" si="19"/>
        <v>0</v>
      </c>
      <c r="AO13" s="82">
        <f t="shared" si="19"/>
        <v>0</v>
      </c>
      <c r="AP13" s="82">
        <f t="shared" si="19"/>
        <v>0</v>
      </c>
      <c r="AQ13" s="89"/>
      <c r="AU13" s="92" t="e">
        <f>AB15+AB24+AB47+AB63+AB85+AB112+AB128</f>
        <v>#REF!</v>
      </c>
    </row>
    <row r="14" spans="1:47" s="98" customFormat="1" ht="20.149999999999999" customHeight="1" thickBot="1" x14ac:dyDescent="0.4">
      <c r="A14" s="93" t="s">
        <v>34</v>
      </c>
      <c r="B14" s="94" t="e">
        <f t="shared" ref="B14:Q14" si="20">SUM(B10:B13)</f>
        <v>#REF!</v>
      </c>
      <c r="C14" s="94" t="e">
        <f t="shared" si="20"/>
        <v>#REF!</v>
      </c>
      <c r="D14" s="94" t="e">
        <f t="shared" si="20"/>
        <v>#REF!</v>
      </c>
      <c r="E14" s="94" t="e">
        <f t="shared" si="20"/>
        <v>#REF!</v>
      </c>
      <c r="F14" s="94" t="e">
        <f t="shared" si="20"/>
        <v>#REF!</v>
      </c>
      <c r="G14" s="94" t="e">
        <f t="shared" si="20"/>
        <v>#REF!</v>
      </c>
      <c r="H14" s="94" t="e">
        <f t="shared" si="20"/>
        <v>#REF!</v>
      </c>
      <c r="I14" s="94" t="e">
        <f t="shared" si="20"/>
        <v>#REF!</v>
      </c>
      <c r="J14" s="94" t="e">
        <f t="shared" si="20"/>
        <v>#REF!</v>
      </c>
      <c r="K14" s="94" t="e">
        <f t="shared" si="20"/>
        <v>#REF!</v>
      </c>
      <c r="L14" s="94" t="e">
        <f t="shared" si="20"/>
        <v>#REF!</v>
      </c>
      <c r="M14" s="94" t="e">
        <f t="shared" si="20"/>
        <v>#REF!</v>
      </c>
      <c r="N14" s="94" t="e">
        <f t="shared" si="20"/>
        <v>#REF!</v>
      </c>
      <c r="O14" s="94" t="e">
        <f t="shared" si="20"/>
        <v>#REF!</v>
      </c>
      <c r="P14" s="94" t="e">
        <f t="shared" si="20"/>
        <v>#REF!</v>
      </c>
      <c r="Q14" s="94" t="e">
        <f t="shared" si="20"/>
        <v>#REF!</v>
      </c>
      <c r="R14" s="94"/>
      <c r="S14" s="95" t="e">
        <f t="shared" ref="S14:AA14" si="21">SUM(S10:S13)</f>
        <v>#REF!</v>
      </c>
      <c r="T14" s="95" t="e">
        <f t="shared" si="21"/>
        <v>#REF!</v>
      </c>
      <c r="U14" s="95" t="e">
        <f t="shared" si="21"/>
        <v>#REF!</v>
      </c>
      <c r="V14" s="95" t="e">
        <f t="shared" si="21"/>
        <v>#REF!</v>
      </c>
      <c r="W14" s="95" t="e">
        <f t="shared" si="21"/>
        <v>#REF!</v>
      </c>
      <c r="X14" s="95" t="e">
        <f t="shared" si="21"/>
        <v>#REF!</v>
      </c>
      <c r="Y14" s="95" t="e">
        <f t="shared" si="21"/>
        <v>#REF!</v>
      </c>
      <c r="Z14" s="95" t="e">
        <f t="shared" si="21"/>
        <v>#REF!</v>
      </c>
      <c r="AA14" s="95" t="e">
        <f t="shared" si="21"/>
        <v>#REF!</v>
      </c>
      <c r="AB14" s="96" t="e">
        <f>AA14</f>
        <v>#REF!</v>
      </c>
      <c r="AC14" s="97"/>
      <c r="AE14" s="99"/>
      <c r="AJ14" s="100"/>
      <c r="AO14" s="100"/>
      <c r="AS14" s="100"/>
    </row>
    <row r="15" spans="1:47" s="10" customFormat="1" ht="20.149999999999999" customHeight="1" thickBot="1" x14ac:dyDescent="0.4">
      <c r="A15" s="101"/>
      <c r="B15" s="102" t="s">
        <v>5</v>
      </c>
      <c r="C15" s="103" t="e">
        <f>SUM(B14:C14)</f>
        <v>#REF!</v>
      </c>
      <c r="D15" s="102" t="s">
        <v>5</v>
      </c>
      <c r="E15" s="103" t="e">
        <f>SUM(D14:E14)</f>
        <v>#REF!</v>
      </c>
      <c r="F15" s="102" t="s">
        <v>5</v>
      </c>
      <c r="G15" s="103" t="e">
        <f>SUM(F14:G14)</f>
        <v>#REF!</v>
      </c>
      <c r="H15" s="102" t="s">
        <v>5</v>
      </c>
      <c r="I15" s="103" t="e">
        <f>SUM(H14:I14)</f>
        <v>#REF!</v>
      </c>
      <c r="J15" s="102" t="s">
        <v>5</v>
      </c>
      <c r="K15" s="103" t="e">
        <f>SUM(J14:K14)</f>
        <v>#REF!</v>
      </c>
      <c r="L15" s="102" t="s">
        <v>5</v>
      </c>
      <c r="M15" s="103" t="e">
        <f>SUM(L14:M14)</f>
        <v>#REF!</v>
      </c>
      <c r="N15" s="102" t="s">
        <v>5</v>
      </c>
      <c r="O15" s="103" t="e">
        <f>SUM(N14:O14)</f>
        <v>#REF!</v>
      </c>
      <c r="P15" s="102" t="s">
        <v>5</v>
      </c>
      <c r="Q15" s="104" t="e">
        <f>SUM(P14:Q14)</f>
        <v>#REF!</v>
      </c>
      <c r="R15" s="103"/>
      <c r="S15" s="105"/>
      <c r="T15" s="78"/>
      <c r="U15" s="49"/>
      <c r="V15" s="49"/>
      <c r="W15" s="49"/>
      <c r="X15" s="49"/>
      <c r="Y15" s="49"/>
      <c r="Z15" s="79"/>
      <c r="AA15" s="106" t="e">
        <f>SUM(Z14:AA14)</f>
        <v>#REF!</v>
      </c>
      <c r="AB15" s="107" t="e">
        <f>SUM(Z14:AA14)</f>
        <v>#REF!</v>
      </c>
      <c r="AC15" s="108">
        <v>3990</v>
      </c>
      <c r="AD15" s="109"/>
      <c r="AE15" s="110">
        <v>2.7</v>
      </c>
      <c r="AF15" s="111" t="str">
        <f ca="1">IF(WEEKDAY(NOW(),1)=2,(AE15*1000-AB15)/AB15,"")</f>
        <v/>
      </c>
      <c r="AJ15" s="90"/>
      <c r="AO15" s="90"/>
      <c r="AS15" s="112">
        <v>4.5</v>
      </c>
    </row>
    <row r="16" spans="1:47" s="113" customFormat="1" ht="20.149999999999999" customHeight="1" x14ac:dyDescent="0.35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Z16" s="116"/>
      <c r="AA16" s="116"/>
      <c r="AB16" s="116"/>
      <c r="AC16" s="117"/>
      <c r="AE16" s="118"/>
      <c r="AJ16" s="114"/>
      <c r="AO16" s="114"/>
      <c r="AS16" s="114"/>
    </row>
    <row r="17" spans="1:45" ht="20.149999999999999" customHeight="1" x14ac:dyDescent="0.35">
      <c r="A17" s="84" t="s">
        <v>35</v>
      </c>
      <c r="B17" s="85">
        <f t="shared" ref="B17:B22" si="22">IF(AJ17&lt;=8, AJ17, 8)</f>
        <v>0</v>
      </c>
      <c r="C17" s="85">
        <f t="shared" ref="C17:C22" si="23">IF(AJ17&lt;=8, 0, AJ17-8)</f>
        <v>0</v>
      </c>
      <c r="D17" s="85">
        <f t="shared" ref="D17:D22" si="24">IF(AK17&lt;=8, AK17, 8)</f>
        <v>0</v>
      </c>
      <c r="E17" s="85">
        <f t="shared" ref="E17:E22" si="25">IF(AK17&lt;=8, 0, AK17-8)</f>
        <v>0</v>
      </c>
      <c r="F17" s="85">
        <f>IF(SUM($B17:E17)+AL17&lt;=40,(IF(AL17&lt;=8,AL17,8)), (IF(SUM($B17:E17)&gt;=40, 0, (IF(SUM($B17:E17)&lt;32,8,40-SUM($B17:E17))))))</f>
        <v>0</v>
      </c>
      <c r="G17" s="85">
        <f>IF(SUM($B17:E17)+AL17&lt;=40,(IF(AL17&lt;=8,0,AL17-8)), (IF(SUM($B17:E17)&gt;=40,AL17, (IF(SUM($B17:E17)&lt;32,AL17-8,AL17-F17)))))</f>
        <v>0</v>
      </c>
      <c r="H17" s="85">
        <f>IF(SUM($B17:G17)+AM17&lt;=40,(IF(AM17&lt;=8,AM17,8)), (IF(SUM($B17:G17)&gt;=40, 0, (IF(SUM($B17:G17)&lt;32,8,40-SUM($B17:G17))))))</f>
        <v>0</v>
      </c>
      <c r="I17" s="85">
        <f>IF(SUM($B17:G17)+AM17&lt;=40,(IF(AM17&lt;=8,0,AM17-8)), (IF(SUM($B17:G17)&gt;=40,AM17, (IF(SUM($B17:G17)&lt;32,AM17-8,AM17-H17)))))</f>
        <v>0</v>
      </c>
      <c r="J17" s="85">
        <f>IF(SUM($B17:I17)+AN17&lt;=40,(IF(AN17&lt;=8,AN17,8)), (IF(SUM($B17:I17)&gt;=40, 0, (IF(SUM($B17:I17)&lt;32,8,40-SUM($B17:I17))))))</f>
        <v>0</v>
      </c>
      <c r="K17" s="85">
        <f>IF(SUM($B17:I17)+AN17&lt;=40,(IF(AN17&lt;=8,0,AN17-8)), (IF(SUM($B17:I17)&gt;=40,AN17, (IF(SUM($B17:I17)&lt;32,AN17-8,AN17-J17)))))</f>
        <v>0</v>
      </c>
      <c r="L17" s="85">
        <f>IF(SUM($B17:K17)+AO17&lt;=40,(IF(AO17&lt;=8,AO17,8)), (IF(SUM($B17:K17)&gt;=40, 0, (IF(SUM($B17:K17)&lt;32,8,40-SUM($B17:K17))))))</f>
        <v>0</v>
      </c>
      <c r="M17" s="85">
        <f>IF(SUM($B17:K17)+AO17&lt;=40,(IF(AO17&lt;=8,0,AO17-8)), (IF(SUM($B17:K17)&gt;=40,AO17, (IF(SUM($B17:K17)&lt;32,AO17-8,AO17-L17)))))</f>
        <v>0</v>
      </c>
      <c r="N17" s="85">
        <f>IF(SUM($B17:M17)+AP17&lt;=40,(IF(AP17&lt;=8,AP17,8)), (IF(SUM($B17:M17)&gt;=40, 0, (IF(SUM($B17:M17)&lt;32,8,40-SUM($B17:M17))))))</f>
        <v>0</v>
      </c>
      <c r="O17" s="85">
        <f>IF(SUM($B17:M17)+AP17&lt;=40,(IF(AP17&lt;=8,0,AP17-8)), (IF(SUM($B17:M17)&gt;=40,AP17, (IF(SUM($B17:M17)&lt;32,AP17-8,AP17-N17)))))</f>
        <v>0</v>
      </c>
      <c r="P17" s="22">
        <f t="shared" ref="P17:Q22" si="26">SUM(B17,D17,F17,H17,J17,L17,N17)</f>
        <v>0</v>
      </c>
      <c r="Q17" s="22">
        <f t="shared" si="26"/>
        <v>0</v>
      </c>
      <c r="R17" s="86">
        <v>18</v>
      </c>
      <c r="S17" s="78">
        <f t="shared" ref="S17:S22" si="27">SUM(B17*R17,C17*1.5*R17)</f>
        <v>0</v>
      </c>
      <c r="T17" s="78">
        <f t="shared" ref="T17:T22" si="28">SUM(D17*R17,E17*1.5*R17)</f>
        <v>0</v>
      </c>
      <c r="U17" s="78">
        <f t="shared" ref="U17:U22" si="29">SUM(F17*R17,G17*1.5*R17)</f>
        <v>0</v>
      </c>
      <c r="V17" s="78">
        <f t="shared" ref="V17:V22" si="30">SUM(H17*R17,I17*1.5*R17)</f>
        <v>0</v>
      </c>
      <c r="W17" s="78">
        <f t="shared" ref="W17:W22" si="31">SUM(J17*R17,K17*1.5*R17)</f>
        <v>0</v>
      </c>
      <c r="X17" s="78">
        <f t="shared" ref="X17:X22" si="32">SUM(L17*R17,M17*1.5*R17)</f>
        <v>0</v>
      </c>
      <c r="Y17" s="78">
        <f t="shared" ref="Y17:Y22" si="33">SUM(N17*R17,O17*1.5*R17)</f>
        <v>0</v>
      </c>
      <c r="Z17" s="79">
        <f t="shared" ref="Z17:Z22" si="34">P17*R17</f>
        <v>0</v>
      </c>
      <c r="AA17" s="79">
        <f t="shared" ref="AA17:AA22" si="35">Q17*1.5*R17</f>
        <v>0</v>
      </c>
      <c r="AB17" s="10"/>
      <c r="AC17" s="80"/>
      <c r="AD17" s="87">
        <f>SUM(P17:Q17)</f>
        <v>0</v>
      </c>
      <c r="AE17" s="49">
        <f t="shared" ref="AE17:AE22" si="36">IF(AD17&gt;40,AD17-40,0)</f>
        <v>0</v>
      </c>
      <c r="AI17" s="119" t="str">
        <f t="shared" ref="AI17:AI22" si="37">A17</f>
        <v>Rob C</v>
      </c>
      <c r="AJ17" s="120">
        <f t="shared" ref="AJ17:AP17" si="38">C144</f>
        <v>0</v>
      </c>
      <c r="AK17" s="120">
        <f t="shared" si="38"/>
        <v>0</v>
      </c>
      <c r="AL17" s="120">
        <f t="shared" si="38"/>
        <v>0</v>
      </c>
      <c r="AM17" s="120">
        <f t="shared" si="38"/>
        <v>0</v>
      </c>
      <c r="AN17" s="120">
        <f t="shared" si="38"/>
        <v>0</v>
      </c>
      <c r="AO17" s="120">
        <f t="shared" si="38"/>
        <v>0</v>
      </c>
      <c r="AP17" s="120">
        <f t="shared" si="38"/>
        <v>0</v>
      </c>
      <c r="AQ17" s="89"/>
    </row>
    <row r="18" spans="1:45" ht="20.149999999999999" customHeight="1" x14ac:dyDescent="0.35">
      <c r="A18" s="84" t="s">
        <v>36</v>
      </c>
      <c r="B18" s="85">
        <f t="shared" si="22"/>
        <v>0</v>
      </c>
      <c r="C18" s="85">
        <f t="shared" si="23"/>
        <v>0</v>
      </c>
      <c r="D18" s="85">
        <f t="shared" si="24"/>
        <v>0</v>
      </c>
      <c r="E18" s="85">
        <f t="shared" si="25"/>
        <v>0</v>
      </c>
      <c r="F18" s="85">
        <f>IF(SUM($B18:E18)+AL18&lt;=40,(IF(AL18&lt;=8,AL18,8)), (IF(SUM($B18:E18)&gt;=40, 0, (IF(SUM($B18:E18)&lt;32,8,40-SUM($B18:E18))))))</f>
        <v>0</v>
      </c>
      <c r="G18" s="85">
        <f>IF(SUM($B18:E18)+AL18&lt;=40,(IF(AL18&lt;=8,0,AL18-8)), (IF(SUM($B18:E18)&gt;=40,AL18, (IF(SUM($B18:E18)&lt;32,AL18-8,AL18-F18)))))</f>
        <v>0</v>
      </c>
      <c r="H18" s="85">
        <f>IF(SUM($B18:G18)+AM18&lt;=40,(IF(AM18&lt;=8,AM18,8)), (IF(SUM($B18:G18)&gt;=40, 0, (IF(SUM($B18:G18)&lt;32,8,40-SUM($B18:G18))))))</f>
        <v>0</v>
      </c>
      <c r="I18" s="85">
        <f>IF(SUM($B18:G18)+AM18&lt;=40,(IF(AM18&lt;=8,0,AM18-8)), (IF(SUM($B18:G18)&gt;=40,AM18, (IF(SUM($B18:G18)&lt;32,AM18-8,AM18-H18)))))</f>
        <v>0</v>
      </c>
      <c r="J18" s="85">
        <f>IF(SUM($B18:I18)+AN18&lt;=40,(IF(AN18&lt;=8,AN18,8)), (IF(SUM($B18:I18)&gt;=40, 0, (IF(SUM($B18:I18)&lt;32,8,40-SUM($B18:I18))))))</f>
        <v>0</v>
      </c>
      <c r="K18" s="85">
        <f>IF(SUM($B18:I18)+AN18&lt;=40,(IF(AN18&lt;=8,0,AN18-8)), (IF(SUM($B18:I18)&gt;=40,AN18, (IF(SUM($B18:I18)&lt;32,AN18-8,AN18-J18)))))</f>
        <v>0</v>
      </c>
      <c r="L18" s="85">
        <f>IF(SUM($B18:K18)+AO18&lt;=40,(IF(AO18&lt;=8,AO18,8)), (IF(SUM($B18:K18)&gt;=40, 0, (IF(SUM($B18:K18)&lt;32,8,40-SUM($B18:K18))))))</f>
        <v>0</v>
      </c>
      <c r="M18" s="85">
        <f>IF(SUM($B18:K18)+AO18&lt;=40,(IF(AO18&lt;=8,0,AO18-8)), (IF(SUM($B18:K18)&gt;=40,AO18, (IF(SUM($B18:K18)&lt;32,AO18-8,AO18-L18)))))</f>
        <v>0</v>
      </c>
      <c r="N18" s="85">
        <f>IF(SUM($B18:M18)+AP18&lt;=40,(IF(AP18&lt;=8,AP18,8)), (IF(SUM($B18:M18)&gt;=40, 0, (IF(SUM($B18:M18)&lt;32,8,40-SUM($B18:M18))))))</f>
        <v>0</v>
      </c>
      <c r="O18" s="85">
        <f>IF(SUM($B18:M18)+AP18&lt;=40,(IF(AP18&lt;=8,0,AP18-8)), (IF(SUM($B18:M18)&gt;=40,AP18, (IF(SUM($B18:M18)&lt;32,AP18-8,AP18-N18)))))</f>
        <v>0</v>
      </c>
      <c r="P18" s="22">
        <f t="shared" si="26"/>
        <v>0</v>
      </c>
      <c r="Q18" s="22">
        <f t="shared" si="26"/>
        <v>0</v>
      </c>
      <c r="R18" s="86">
        <v>18</v>
      </c>
      <c r="S18" s="78">
        <f t="shared" si="27"/>
        <v>0</v>
      </c>
      <c r="T18" s="78">
        <f t="shared" si="28"/>
        <v>0</v>
      </c>
      <c r="U18" s="78">
        <f t="shared" si="29"/>
        <v>0</v>
      </c>
      <c r="V18" s="78">
        <f t="shared" si="30"/>
        <v>0</v>
      </c>
      <c r="W18" s="78">
        <f t="shared" si="31"/>
        <v>0</v>
      </c>
      <c r="X18" s="78">
        <f t="shared" si="32"/>
        <v>0</v>
      </c>
      <c r="Y18" s="78">
        <f t="shared" si="33"/>
        <v>0</v>
      </c>
      <c r="Z18" s="79">
        <f t="shared" si="34"/>
        <v>0</v>
      </c>
      <c r="AA18" s="79">
        <f t="shared" si="35"/>
        <v>0</v>
      </c>
      <c r="AB18" s="10"/>
      <c r="AC18" s="80"/>
      <c r="AD18" s="87">
        <f t="shared" ref="AD18" si="39">SUM(P18:Q18)</f>
        <v>0</v>
      </c>
      <c r="AE18" s="49">
        <f t="shared" si="36"/>
        <v>0</v>
      </c>
      <c r="AI18" s="88" t="str">
        <f t="shared" si="37"/>
        <v>Chris W</v>
      </c>
      <c r="AJ18" s="82">
        <f t="shared" ref="AJ18:AP18" si="40">C177</f>
        <v>0</v>
      </c>
      <c r="AK18" s="82">
        <f t="shared" si="40"/>
        <v>0</v>
      </c>
      <c r="AL18" s="82">
        <f t="shared" si="40"/>
        <v>0</v>
      </c>
      <c r="AM18" s="82">
        <f t="shared" si="40"/>
        <v>0</v>
      </c>
      <c r="AN18" s="82">
        <f t="shared" si="40"/>
        <v>0</v>
      </c>
      <c r="AO18" s="82">
        <f t="shared" si="40"/>
        <v>0</v>
      </c>
      <c r="AP18" s="82">
        <f t="shared" si="40"/>
        <v>0</v>
      </c>
      <c r="AQ18" s="89"/>
    </row>
    <row r="19" spans="1:45" ht="20.149999999999999" customHeight="1" x14ac:dyDescent="0.35">
      <c r="A19" s="84" t="s">
        <v>37</v>
      </c>
      <c r="B19" s="85">
        <f t="shared" si="22"/>
        <v>0</v>
      </c>
      <c r="C19" s="85">
        <f t="shared" si="23"/>
        <v>0</v>
      </c>
      <c r="D19" s="85">
        <f t="shared" si="24"/>
        <v>0</v>
      </c>
      <c r="E19" s="85">
        <f t="shared" si="25"/>
        <v>0</v>
      </c>
      <c r="F19" s="85">
        <f>IF(SUM($B19:E19)+AL19&lt;=40,(IF(AL19&lt;=8,AL19,8)), (IF(SUM($B19:E19)&gt;=40, 0, (IF(SUM($B19:E19)&lt;32,8,40-SUM($B19:E19))))))</f>
        <v>0</v>
      </c>
      <c r="G19" s="85">
        <f>IF(SUM($B19:E19)+AL19&lt;=40,(IF(AL19&lt;=8,0,AL19-8)), (IF(SUM($B19:E19)&gt;=40,AL19, (IF(SUM($B19:E19)&lt;32,AL19-8,AL19-F19)))))</f>
        <v>0</v>
      </c>
      <c r="H19" s="85">
        <f>IF(SUM($B19:G19)+AM19&lt;=40,(IF(AM19&lt;=8,AM19,8)), (IF(SUM($B19:G19)&gt;=40, 0, (IF(SUM($B19:G19)&lt;32,8,40-SUM($B19:G19))))))</f>
        <v>0</v>
      </c>
      <c r="I19" s="85">
        <f>IF(SUM($B19:G19)+AM19&lt;=40,(IF(AM19&lt;=8,0,AM19-8)), (IF(SUM($B19:G19)&gt;=40,AM19, (IF(SUM($B19:G19)&lt;32,AM19-8,AM19-H19)))))</f>
        <v>0</v>
      </c>
      <c r="J19" s="85">
        <f>IF(SUM($B19:I19)+AN19&lt;=40,(IF(AN19&lt;=8,AN19,8)), (IF(SUM($B19:I19)&gt;=40, 0, (IF(SUM($B19:I19)&lt;32,8,40-SUM($B19:I19))))))</f>
        <v>0</v>
      </c>
      <c r="K19" s="85">
        <f>IF(SUM($B19:I19)+AN19&lt;=40,(IF(AN19&lt;=8,0,AN19-8)), (IF(SUM($B19:I19)&gt;=40,AN19, (IF(SUM($B19:I19)&lt;32,AN19-8,AN19-J19)))))</f>
        <v>0</v>
      </c>
      <c r="L19" s="85">
        <f>IF(SUM($B19:K19)+AO19&lt;=40,(IF(AO19&lt;=8,AO19,8)), (IF(SUM($B19:K19)&gt;=40, 0, (IF(SUM($B19:K19)&lt;32,8,40-SUM($B19:K19))))))</f>
        <v>0</v>
      </c>
      <c r="M19" s="85">
        <f>IF(SUM($B19:K19)+AO19&lt;=40,(IF(AO19&lt;=8,0,AO19-8)), (IF(SUM($B19:K19)&gt;=40,AO19, (IF(SUM($B19:K19)&lt;32,AO19-8,AO19-L19)))))</f>
        <v>0</v>
      </c>
      <c r="N19" s="85">
        <f>IF(SUM($B19:M19)+AP19&lt;=40,(IF(AP19&lt;=8,AP19,8)), (IF(SUM($B19:M19)&gt;=40, 0, (IF(SUM($B19:M19)&lt;32,8,40-SUM($B19:M19))))))</f>
        <v>0</v>
      </c>
      <c r="O19" s="85">
        <f>IF(SUM($B19:M19)+AP19&lt;=40,(IF(AP19&lt;=8,0,AP19-8)), (IF(SUM($B19:M19)&gt;=40,AP19, (IF(SUM($B19:M19)&lt;32,AP19-8,AP19-N19)))))</f>
        <v>0</v>
      </c>
      <c r="P19" s="22">
        <f t="shared" si="26"/>
        <v>0</v>
      </c>
      <c r="Q19" s="22">
        <f t="shared" si="26"/>
        <v>0</v>
      </c>
      <c r="R19" s="86">
        <v>16</v>
      </c>
      <c r="S19" s="78">
        <f t="shared" si="27"/>
        <v>0</v>
      </c>
      <c r="T19" s="78">
        <f t="shared" si="28"/>
        <v>0</v>
      </c>
      <c r="U19" s="78">
        <f t="shared" si="29"/>
        <v>0</v>
      </c>
      <c r="V19" s="78">
        <f t="shared" si="30"/>
        <v>0</v>
      </c>
      <c r="W19" s="78">
        <f t="shared" si="31"/>
        <v>0</v>
      </c>
      <c r="X19" s="78">
        <f t="shared" si="32"/>
        <v>0</v>
      </c>
      <c r="Y19" s="78">
        <f t="shared" si="33"/>
        <v>0</v>
      </c>
      <c r="Z19" s="79">
        <f t="shared" si="34"/>
        <v>0</v>
      </c>
      <c r="AA19" s="79">
        <f t="shared" si="35"/>
        <v>0</v>
      </c>
      <c r="AB19" s="10"/>
      <c r="AC19" s="80"/>
      <c r="AD19" s="87">
        <f t="shared" ref="AD19" si="41">SUM(P19:Q19)</f>
        <v>0</v>
      </c>
      <c r="AE19" s="49">
        <f t="shared" si="36"/>
        <v>0</v>
      </c>
      <c r="AI19" s="88" t="str">
        <f t="shared" si="37"/>
        <v>Wilson C</v>
      </c>
      <c r="AJ19" s="82">
        <f t="shared" ref="AJ19:AP19" si="42">C146</f>
        <v>0</v>
      </c>
      <c r="AK19" s="82">
        <f t="shared" si="42"/>
        <v>0</v>
      </c>
      <c r="AL19" s="82">
        <f t="shared" si="42"/>
        <v>0</v>
      </c>
      <c r="AM19" s="82">
        <f t="shared" si="42"/>
        <v>0</v>
      </c>
      <c r="AN19" s="82">
        <f t="shared" si="42"/>
        <v>0</v>
      </c>
      <c r="AO19" s="82">
        <f t="shared" si="42"/>
        <v>0</v>
      </c>
      <c r="AP19" s="82">
        <f t="shared" si="42"/>
        <v>0</v>
      </c>
      <c r="AQ19" s="89"/>
    </row>
    <row r="20" spans="1:45" ht="20.149999999999999" customHeight="1" x14ac:dyDescent="0.35">
      <c r="A20" s="84" t="s">
        <v>38</v>
      </c>
      <c r="B20" s="85">
        <f t="shared" si="22"/>
        <v>0</v>
      </c>
      <c r="C20" s="85">
        <f t="shared" si="23"/>
        <v>0</v>
      </c>
      <c r="D20" s="85">
        <f t="shared" si="24"/>
        <v>0</v>
      </c>
      <c r="E20" s="85">
        <f t="shared" si="25"/>
        <v>0</v>
      </c>
      <c r="F20" s="85">
        <f>IF(SUM($B20:E20)+AL20&lt;=40,(IF(AL20&lt;=8,AL20,8)), (IF(SUM($B20:E20)&gt;=40, 0, (IF(SUM($B20:E20)&lt;32,8,40-SUM($B20:E20))))))</f>
        <v>0</v>
      </c>
      <c r="G20" s="85">
        <f>IF(SUM($B20:E20)+AL20&lt;=40,(IF(AL20&lt;=8,0,AL20-8)), (IF(SUM($B20:E20)&gt;=40,AL20, (IF(SUM($B20:E20)&lt;32,AL20-8,AL20-F20)))))</f>
        <v>0</v>
      </c>
      <c r="H20" s="85">
        <f>IF(SUM($B20:G20)+AM20&lt;=40,(IF(AM20&lt;=8,AM20,8)), (IF(SUM($B20:G20)&gt;=40, 0, (IF(SUM($B20:G20)&lt;32,8,40-SUM($B20:G20))))))</f>
        <v>0</v>
      </c>
      <c r="I20" s="85">
        <f>IF(SUM($B20:G20)+AM20&lt;=40,(IF(AM20&lt;=8,0,AM20-8)), (IF(SUM($B20:G20)&gt;=40,AM20, (IF(SUM($B20:G20)&lt;32,AM20-8,AM20-H20)))))</f>
        <v>0</v>
      </c>
      <c r="J20" s="85">
        <f>IF(SUM($B20:I20)+AN20&lt;=40,(IF(AN20&lt;=8,AN20,8)), (IF(SUM($B20:I20)&gt;=40, 0, (IF(SUM($B20:I20)&lt;32,8,40-SUM($B20:I20))))))</f>
        <v>0</v>
      </c>
      <c r="K20" s="85">
        <f>IF(SUM($B20:I20)+AN20&lt;=40,(IF(AN20&lt;=8,0,AN20-8)), (IF(SUM($B20:I20)&gt;=40,AN20, (IF(SUM($B20:I20)&lt;32,AN20-8,AN20-J20)))))</f>
        <v>0</v>
      </c>
      <c r="L20" s="85">
        <f>IF(SUM($B20:K20)+AO20&lt;=40,(IF(AO20&lt;=8,AO20,8)), (IF(SUM($B20:K20)&gt;=40, 0, (IF(SUM($B20:K20)&lt;32,8,40-SUM($B20:K20))))))</f>
        <v>0</v>
      </c>
      <c r="M20" s="85">
        <f>IF(SUM($B20:K20)+AO20&lt;=40,(IF(AO20&lt;=8,0,AO20-8)), (IF(SUM($B20:K20)&gt;=40,AO20, (IF(SUM($B20:K20)&lt;32,AO20-8,AO20-L20)))))</f>
        <v>0</v>
      </c>
      <c r="N20" s="85">
        <f>IF(SUM($B20:M20)+AP20&lt;=40,(IF(AP20&lt;=8,AP20,8)), (IF(SUM($B20:M20)&gt;=40, 0, (IF(SUM($B20:M20)&lt;32,8,40-SUM($B20:M20))))))</f>
        <v>0</v>
      </c>
      <c r="O20" s="85">
        <f>IF(SUM($B20:M20)+AP20&lt;=40,(IF(AP20&lt;=8,0,AP20-8)), (IF(SUM($B20:M20)&gt;=40,AP20, (IF(SUM($B20:M20)&lt;32,AP20-8,AP20-N20)))))</f>
        <v>0</v>
      </c>
      <c r="P20" s="22">
        <f t="shared" si="26"/>
        <v>0</v>
      </c>
      <c r="Q20" s="22">
        <f t="shared" si="26"/>
        <v>0</v>
      </c>
      <c r="R20" s="86">
        <v>19</v>
      </c>
      <c r="S20" s="78">
        <f t="shared" si="27"/>
        <v>0</v>
      </c>
      <c r="T20" s="78">
        <f t="shared" si="28"/>
        <v>0</v>
      </c>
      <c r="U20" s="78">
        <f t="shared" si="29"/>
        <v>0</v>
      </c>
      <c r="V20" s="78">
        <f t="shared" si="30"/>
        <v>0</v>
      </c>
      <c r="W20" s="78">
        <f t="shared" si="31"/>
        <v>0</v>
      </c>
      <c r="X20" s="78">
        <f t="shared" si="32"/>
        <v>0</v>
      </c>
      <c r="Y20" s="78">
        <f t="shared" si="33"/>
        <v>0</v>
      </c>
      <c r="Z20" s="79">
        <f t="shared" si="34"/>
        <v>0</v>
      </c>
      <c r="AA20" s="79">
        <f t="shared" si="35"/>
        <v>0</v>
      </c>
      <c r="AB20" s="10"/>
      <c r="AC20" s="80"/>
      <c r="AD20" s="87">
        <f t="shared" ref="AD20" si="43">SUM(P20:Q20)</f>
        <v>0</v>
      </c>
      <c r="AE20" s="49">
        <f t="shared" si="36"/>
        <v>0</v>
      </c>
      <c r="AI20" s="88" t="str">
        <f>A20</f>
        <v>Erik A</v>
      </c>
      <c r="AJ20" s="82">
        <f>C139</f>
        <v>0</v>
      </c>
      <c r="AK20" s="82">
        <f t="shared" ref="AK20:AP20" si="44">D139</f>
        <v>0</v>
      </c>
      <c r="AL20" s="82">
        <f t="shared" si="44"/>
        <v>0</v>
      </c>
      <c r="AM20" s="82">
        <f t="shared" si="44"/>
        <v>0</v>
      </c>
      <c r="AN20" s="82">
        <f t="shared" si="44"/>
        <v>0</v>
      </c>
      <c r="AO20" s="82">
        <f t="shared" si="44"/>
        <v>0</v>
      </c>
      <c r="AP20" s="82">
        <f t="shared" si="44"/>
        <v>0</v>
      </c>
      <c r="AQ20" s="89"/>
    </row>
    <row r="21" spans="1:45" ht="20.149999999999999" customHeight="1" x14ac:dyDescent="0.35">
      <c r="A21" s="84" t="s">
        <v>39</v>
      </c>
      <c r="B21" s="85">
        <f t="shared" si="22"/>
        <v>0</v>
      </c>
      <c r="C21" s="85">
        <f t="shared" si="23"/>
        <v>0</v>
      </c>
      <c r="D21" s="85">
        <f t="shared" si="24"/>
        <v>0</v>
      </c>
      <c r="E21" s="85">
        <f t="shared" si="25"/>
        <v>0</v>
      </c>
      <c r="F21" s="85">
        <f>IF(SUM($B21:E21)+AL21&lt;=40,(IF(AL21&lt;=8,AL21,8)), (IF(SUM($B21:E21)&gt;=40, 0, (IF(SUM($B21:E21)&lt;32,8,40-SUM($B21:E21))))))</f>
        <v>0</v>
      </c>
      <c r="G21" s="85">
        <f>IF(SUM($B21:E21)+AL21&lt;=40,(IF(AL21&lt;=8,0,AL21-8)), (IF(SUM($B21:E21)&gt;=40,AL21, (IF(SUM($B21:E21)&lt;32,AL21-8,AL21-F21)))))</f>
        <v>0</v>
      </c>
      <c r="H21" s="85">
        <f>IF(SUM($B21:G21)+AM21&lt;=40,(IF(AM21&lt;=8,AM21,8)), (IF(SUM($B21:G21)&gt;=40, 0, (IF(SUM($B21:G21)&lt;32,8,40-SUM($B21:G21))))))</f>
        <v>0</v>
      </c>
      <c r="I21" s="85">
        <f>IF(SUM($B21:G21)+AM21&lt;=40,(IF(AM21&lt;=8,0,AM21-8)), (IF(SUM($B21:G21)&gt;=40,AM21, (IF(SUM($B21:G21)&lt;32,AM21-8,AM21-H21)))))</f>
        <v>0</v>
      </c>
      <c r="J21" s="85">
        <f>IF(SUM($B21:I21)+AN21&lt;=40,(IF(AN21&lt;=8,AN21,8)), (IF(SUM($B21:I21)&gt;=40, 0, (IF(SUM($B21:I21)&lt;32,8,40-SUM($B21:I21))))))</f>
        <v>0</v>
      </c>
      <c r="K21" s="85">
        <f>IF(SUM($B21:I21)+AN21&lt;=40,(IF(AN21&lt;=8,0,AN21-8)), (IF(SUM($B21:I21)&gt;=40,AN21, (IF(SUM($B21:I21)&lt;32,AN21-8,AN21-J21)))))</f>
        <v>0</v>
      </c>
      <c r="L21" s="85">
        <f>IF(SUM($B21:K21)+AO21&lt;=40,(IF(AO21&lt;=8,AO21,8)), (IF(SUM($B21:K21)&gt;=40, 0, (IF(SUM($B21:K21)&lt;32,8,40-SUM($B21:K21))))))</f>
        <v>0</v>
      </c>
      <c r="M21" s="85">
        <f>IF(SUM($B21:K21)+AO21&lt;=40,(IF(AO21&lt;=8,0,AO21-8)), (IF(SUM($B21:K21)&gt;=40,AO21, (IF(SUM($B21:K21)&lt;32,AO21-8,AO21-L21)))))</f>
        <v>0</v>
      </c>
      <c r="N21" s="85">
        <f>IF(SUM($B21:M21)+AP21&lt;=40,(IF(AP21&lt;=8,AP21,8)), (IF(SUM($B21:M21)&gt;=40, 0, (IF(SUM($B21:M21)&lt;32,8,40-SUM($B21:M21))))))</f>
        <v>0</v>
      </c>
      <c r="O21" s="85">
        <f>IF(SUM($B21:M21)+AP21&lt;=40,(IF(AP21&lt;=8,0,AP21-8)), (IF(SUM($B21:M21)&gt;=40,AP21, (IF(SUM($B21:M21)&lt;32,AP21-8,AP21-N21)))))</f>
        <v>0</v>
      </c>
      <c r="P21" s="22">
        <f t="shared" si="26"/>
        <v>0</v>
      </c>
      <c r="Q21" s="22">
        <f t="shared" si="26"/>
        <v>0</v>
      </c>
      <c r="R21" s="86">
        <v>18.5</v>
      </c>
      <c r="S21" s="78">
        <f t="shared" si="27"/>
        <v>0</v>
      </c>
      <c r="T21" s="78">
        <f t="shared" si="28"/>
        <v>0</v>
      </c>
      <c r="U21" s="78">
        <f t="shared" si="29"/>
        <v>0</v>
      </c>
      <c r="V21" s="78">
        <f t="shared" si="30"/>
        <v>0</v>
      </c>
      <c r="W21" s="78">
        <f t="shared" si="31"/>
        <v>0</v>
      </c>
      <c r="X21" s="78">
        <f t="shared" si="32"/>
        <v>0</v>
      </c>
      <c r="Y21" s="78">
        <f t="shared" si="33"/>
        <v>0</v>
      </c>
      <c r="Z21" s="79">
        <f t="shared" si="34"/>
        <v>0</v>
      </c>
      <c r="AA21" s="79">
        <f t="shared" si="35"/>
        <v>0</v>
      </c>
      <c r="AB21" s="10"/>
      <c r="AC21" s="80"/>
      <c r="AD21" s="87">
        <f t="shared" ref="AD21" si="45">SUM(P21:Q21)</f>
        <v>0</v>
      </c>
      <c r="AE21" s="49">
        <f t="shared" si="36"/>
        <v>0</v>
      </c>
      <c r="AI21" s="88" t="str">
        <f t="shared" si="37"/>
        <v>Joel J</v>
      </c>
      <c r="AJ21" s="82">
        <f t="shared" ref="AJ21:AP21" si="46">C152</f>
        <v>0</v>
      </c>
      <c r="AK21" s="82">
        <f t="shared" si="46"/>
        <v>0</v>
      </c>
      <c r="AL21" s="82">
        <f t="shared" si="46"/>
        <v>0</v>
      </c>
      <c r="AM21" s="82">
        <f t="shared" si="46"/>
        <v>0</v>
      </c>
      <c r="AN21" s="82">
        <f t="shared" si="46"/>
        <v>0</v>
      </c>
      <c r="AO21" s="82">
        <f t="shared" si="46"/>
        <v>0</v>
      </c>
      <c r="AP21" s="82">
        <f t="shared" si="46"/>
        <v>0</v>
      </c>
      <c r="AQ21" s="89"/>
    </row>
    <row r="22" spans="1:45" ht="20.149999999999999" customHeight="1" x14ac:dyDescent="0.35">
      <c r="A22" s="84" t="s">
        <v>40</v>
      </c>
      <c r="B22" s="85">
        <f t="shared" si="22"/>
        <v>0</v>
      </c>
      <c r="C22" s="85">
        <f t="shared" si="23"/>
        <v>0</v>
      </c>
      <c r="D22" s="85">
        <f t="shared" si="24"/>
        <v>0</v>
      </c>
      <c r="E22" s="85">
        <f t="shared" si="25"/>
        <v>0</v>
      </c>
      <c r="F22" s="85">
        <f>IF(SUM($B22:E22)+AL22&lt;=40,(IF(AL22&lt;=8,AL22,8)), (IF(SUM($B22:E22)&gt;=40, 0, (IF(SUM($B22:E22)&lt;32,8,40-SUM($B22:E22))))))</f>
        <v>0</v>
      </c>
      <c r="G22" s="85">
        <f>IF(SUM($B22:E22)+AL22&lt;=40,(IF(AL22&lt;=8,0,AL22-8)), (IF(SUM($B22:E22)&gt;=40,AL22, (IF(SUM($B22:E22)&lt;32,AL22-8,AL22-F22)))))</f>
        <v>0</v>
      </c>
      <c r="H22" s="85">
        <f>IF(SUM($B22:G22)+AM22&lt;=40,(IF(AM22&lt;=8,AM22,8)), (IF(SUM($B22:G22)&gt;=40, 0, (IF(SUM($B22:G22)&lt;32,8,40-SUM($B22:G22))))))</f>
        <v>0</v>
      </c>
      <c r="I22" s="85">
        <f>IF(SUM($B22:G22)+AM22&lt;=40,(IF(AM22&lt;=8,0,AM22-8)), (IF(SUM($B22:G22)&gt;=40,AM22, (IF(SUM($B22:G22)&lt;32,AM22-8,AM22-H22)))))</f>
        <v>0</v>
      </c>
      <c r="J22" s="85">
        <f>IF(SUM($B22:I22)+AN22&lt;=40,(IF(AN22&lt;=8,AN22,8)), (IF(SUM($B22:I22)&gt;=40, 0, (IF(SUM($B22:I22)&lt;32,8,40-SUM($B22:I22))))))</f>
        <v>0</v>
      </c>
      <c r="K22" s="85">
        <f>IF(SUM($B22:I22)+AN22&lt;=40,(IF(AN22&lt;=8,0,AN22-8)), (IF(SUM($B22:I22)&gt;=40,AN22, (IF(SUM($B22:I22)&lt;32,AN22-8,AN22-J22)))))</f>
        <v>0</v>
      </c>
      <c r="L22" s="85">
        <f>IF(SUM($B22:K22)+AO22&lt;=40,(IF(AO22&lt;=8,AO22,8)), (IF(SUM($B22:K22)&gt;=40, 0, (IF(SUM($B22:K22)&lt;32,8,40-SUM($B22:K22))))))</f>
        <v>0</v>
      </c>
      <c r="M22" s="85">
        <f>IF(SUM($B22:K22)+AO22&lt;=40,(IF(AO22&lt;=8,0,AO22-8)), (IF(SUM($B22:K22)&gt;=40,AO22, (IF(SUM($B22:K22)&lt;32,AO22-8,AO22-L22)))))</f>
        <v>0</v>
      </c>
      <c r="N22" s="85">
        <f>IF(SUM($B22:M22)+AP22&lt;=40,(IF(AP22&lt;=8,AP22,8)), (IF(SUM($B22:M22)&gt;=40, 0, (IF(SUM($B22:M22)&lt;32,8,40-SUM($B22:M22))))))</f>
        <v>0</v>
      </c>
      <c r="O22" s="85">
        <f>IF(SUM($B22:M22)+AP22&lt;=40,(IF(AP22&lt;=8,0,AP22-8)), (IF(SUM($B22:M22)&gt;=40,AP22, (IF(SUM($B22:M22)&lt;32,AP22-8,AP22-N22)))))</f>
        <v>0</v>
      </c>
      <c r="P22" s="22">
        <f t="shared" si="26"/>
        <v>0</v>
      </c>
      <c r="Q22" s="22">
        <f t="shared" si="26"/>
        <v>0</v>
      </c>
      <c r="R22" s="86">
        <v>23</v>
      </c>
      <c r="S22" s="78">
        <f t="shared" si="27"/>
        <v>0</v>
      </c>
      <c r="T22" s="78">
        <f t="shared" si="28"/>
        <v>0</v>
      </c>
      <c r="U22" s="78">
        <f t="shared" si="29"/>
        <v>0</v>
      </c>
      <c r="V22" s="78">
        <f t="shared" si="30"/>
        <v>0</v>
      </c>
      <c r="W22" s="78">
        <f t="shared" si="31"/>
        <v>0</v>
      </c>
      <c r="X22" s="78">
        <f t="shared" si="32"/>
        <v>0</v>
      </c>
      <c r="Y22" s="78">
        <f t="shared" si="33"/>
        <v>0</v>
      </c>
      <c r="Z22" s="79">
        <f t="shared" si="34"/>
        <v>0</v>
      </c>
      <c r="AA22" s="79">
        <f t="shared" si="35"/>
        <v>0</v>
      </c>
      <c r="AB22" s="10"/>
      <c r="AC22" s="80"/>
      <c r="AD22" s="49">
        <f t="shared" ref="AD22" si="47">SUM(P22:Q22)</f>
        <v>0</v>
      </c>
      <c r="AE22" s="49">
        <f t="shared" si="36"/>
        <v>0</v>
      </c>
      <c r="AI22" s="88" t="str">
        <f t="shared" si="37"/>
        <v>Bao</v>
      </c>
      <c r="AJ22" s="82">
        <f t="shared" ref="AJ22:AP22" si="48">C163</f>
        <v>0</v>
      </c>
      <c r="AK22" s="82">
        <f t="shared" si="48"/>
        <v>0</v>
      </c>
      <c r="AL22" s="82">
        <f t="shared" si="48"/>
        <v>0</v>
      </c>
      <c r="AM22" s="82">
        <f t="shared" si="48"/>
        <v>0</v>
      </c>
      <c r="AN22" s="82">
        <f t="shared" si="48"/>
        <v>0</v>
      </c>
      <c r="AO22" s="82">
        <f t="shared" si="48"/>
        <v>0</v>
      </c>
      <c r="AP22" s="82">
        <f t="shared" si="48"/>
        <v>0</v>
      </c>
      <c r="AQ22" s="89"/>
    </row>
    <row r="23" spans="1:45" s="98" customFormat="1" ht="20.149999999999999" customHeight="1" thickBot="1" x14ac:dyDescent="0.4">
      <c r="A23" s="93" t="s">
        <v>34</v>
      </c>
      <c r="B23" s="94">
        <f t="shared" ref="B23:Q23" si="49">SUM(B17:B22)</f>
        <v>0</v>
      </c>
      <c r="C23" s="94">
        <f t="shared" si="49"/>
        <v>0</v>
      </c>
      <c r="D23" s="94">
        <f t="shared" si="49"/>
        <v>0</v>
      </c>
      <c r="E23" s="94">
        <f t="shared" si="49"/>
        <v>0</v>
      </c>
      <c r="F23" s="94">
        <f t="shared" si="49"/>
        <v>0</v>
      </c>
      <c r="G23" s="94">
        <f t="shared" si="49"/>
        <v>0</v>
      </c>
      <c r="H23" s="94">
        <f t="shared" si="49"/>
        <v>0</v>
      </c>
      <c r="I23" s="94">
        <f t="shared" si="49"/>
        <v>0</v>
      </c>
      <c r="J23" s="94">
        <f t="shared" si="49"/>
        <v>0</v>
      </c>
      <c r="K23" s="94">
        <f t="shared" si="49"/>
        <v>0</v>
      </c>
      <c r="L23" s="94">
        <f t="shared" si="49"/>
        <v>0</v>
      </c>
      <c r="M23" s="94">
        <f t="shared" si="49"/>
        <v>0</v>
      </c>
      <c r="N23" s="94">
        <f t="shared" si="49"/>
        <v>0</v>
      </c>
      <c r="O23" s="94">
        <f t="shared" si="49"/>
        <v>0</v>
      </c>
      <c r="P23" s="94">
        <f t="shared" si="49"/>
        <v>0</v>
      </c>
      <c r="Q23" s="94">
        <f t="shared" si="49"/>
        <v>0</v>
      </c>
      <c r="R23" s="94"/>
      <c r="S23" s="95">
        <f t="shared" ref="S23:AA23" si="50">SUM(S17:S22)</f>
        <v>0</v>
      </c>
      <c r="T23" s="95">
        <f t="shared" si="50"/>
        <v>0</v>
      </c>
      <c r="U23" s="95">
        <f t="shared" si="50"/>
        <v>0</v>
      </c>
      <c r="V23" s="95">
        <f t="shared" si="50"/>
        <v>0</v>
      </c>
      <c r="W23" s="95">
        <f t="shared" si="50"/>
        <v>0</v>
      </c>
      <c r="X23" s="95">
        <f t="shared" si="50"/>
        <v>0</v>
      </c>
      <c r="Y23" s="95">
        <f t="shared" si="50"/>
        <v>0</v>
      </c>
      <c r="Z23" s="95">
        <f t="shared" si="50"/>
        <v>0</v>
      </c>
      <c r="AA23" s="95">
        <f t="shared" si="50"/>
        <v>0</v>
      </c>
      <c r="AB23" s="96">
        <f>AA23</f>
        <v>0</v>
      </c>
      <c r="AC23" s="97"/>
      <c r="AE23" s="99"/>
      <c r="AJ23" s="100"/>
      <c r="AO23" s="100"/>
      <c r="AS23" s="100"/>
    </row>
    <row r="24" spans="1:45" s="10" customFormat="1" ht="20.149999999999999" customHeight="1" thickBot="1" x14ac:dyDescent="0.4">
      <c r="A24" s="101"/>
      <c r="B24" s="102" t="s">
        <v>5</v>
      </c>
      <c r="C24" s="103">
        <f>SUM(B23:C23)</f>
        <v>0</v>
      </c>
      <c r="D24" s="102" t="s">
        <v>5</v>
      </c>
      <c r="E24" s="103">
        <f>SUM(D23:E23)</f>
        <v>0</v>
      </c>
      <c r="F24" s="102" t="s">
        <v>5</v>
      </c>
      <c r="G24" s="103">
        <f>SUM(F23:G23)</f>
        <v>0</v>
      </c>
      <c r="H24" s="102" t="s">
        <v>5</v>
      </c>
      <c r="I24" s="103">
        <f>SUM(H23:I23)</f>
        <v>0</v>
      </c>
      <c r="J24" s="102" t="s">
        <v>5</v>
      </c>
      <c r="K24" s="103">
        <f>SUM(J23:K23)</f>
        <v>0</v>
      </c>
      <c r="L24" s="102" t="s">
        <v>5</v>
      </c>
      <c r="M24" s="103">
        <f>SUM(L23:M23)</f>
        <v>0</v>
      </c>
      <c r="N24" s="102" t="s">
        <v>5</v>
      </c>
      <c r="O24" s="103">
        <f>SUM(N23:O23)</f>
        <v>0</v>
      </c>
      <c r="P24" s="102" t="s">
        <v>5</v>
      </c>
      <c r="Q24" s="104">
        <f>SUM(P23:Q23)</f>
        <v>0</v>
      </c>
      <c r="R24" s="103"/>
      <c r="S24" s="105"/>
      <c r="T24" s="78"/>
      <c r="U24" s="49"/>
      <c r="V24" s="49"/>
      <c r="W24" s="49"/>
      <c r="X24" s="49"/>
      <c r="Y24" s="49"/>
      <c r="Z24" s="79"/>
      <c r="AA24" s="106">
        <f>SUM(Z23:AA23)</f>
        <v>0</v>
      </c>
      <c r="AB24" s="107">
        <f>SUM(Z23:AA23)</f>
        <v>0</v>
      </c>
      <c r="AC24" s="108">
        <v>4359</v>
      </c>
      <c r="AE24" s="110">
        <v>4.4000000000000004</v>
      </c>
      <c r="AF24" s="111" t="str">
        <f ca="1">IF(WEEKDAY(NOW(),1)=2,(AE24*1000-AB24)/AB24,"")</f>
        <v/>
      </c>
      <c r="AJ24" s="90"/>
      <c r="AO24" s="90"/>
      <c r="AS24" s="112">
        <v>4.7</v>
      </c>
    </row>
    <row r="25" spans="1:45" s="113" customFormat="1" ht="20.149999999999999" customHeight="1" x14ac:dyDescent="0.3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Z25" s="116"/>
      <c r="AA25" s="116"/>
      <c r="AB25" s="116"/>
      <c r="AC25" s="117"/>
      <c r="AE25" s="121"/>
      <c r="AJ25" s="114"/>
      <c r="AO25" s="114"/>
      <c r="AS25" s="114"/>
    </row>
    <row r="26" spans="1:45" ht="20.149999999999999" customHeight="1" x14ac:dyDescent="0.35">
      <c r="A26" s="84" t="s">
        <v>41</v>
      </c>
      <c r="B26" s="85" t="e">
        <f t="shared" ref="B26:B44" si="51">IF(AJ26&lt;=8, AJ26, 8)</f>
        <v>#REF!</v>
      </c>
      <c r="C26" s="85" t="e">
        <f t="shared" ref="C26:C44" si="52">IF(AJ26&lt;=8, 0, AJ26-8)</f>
        <v>#REF!</v>
      </c>
      <c r="D26" s="85" t="e">
        <f t="shared" ref="D26:D44" si="53">IF(AK26&lt;=8, AK26, 8)</f>
        <v>#REF!</v>
      </c>
      <c r="E26" s="85" t="e">
        <f t="shared" ref="E26:E44" si="54">IF(AK26&lt;=8, 0, AK26-8)</f>
        <v>#REF!</v>
      </c>
      <c r="F26" s="85" t="e">
        <f>IF(SUM($B26:E26)+AL26&lt;=40,(IF(AL26&lt;=8,AL26,8)), (IF(SUM($B26:E26)&gt;=40, 0, (IF(SUM($B26:E26)&lt;32,8,40-SUM($B26:E26))))))</f>
        <v>#REF!</v>
      </c>
      <c r="G26" s="85" t="e">
        <f>IF(SUM($B26:E26)+AL26&lt;=40,(IF(AL26&lt;=8,0,AL26-8)), (IF(SUM($B26:E26)&gt;=40,AL26, (IF(SUM($B26:E26)&lt;32,AL26-8,AL26-F26)))))</f>
        <v>#REF!</v>
      </c>
      <c r="H26" s="85" t="e">
        <f>IF(SUM($B26:G26)+AM26&lt;=40,(IF(AM26&lt;=8,AM26,8)), (IF(SUM($B26:G26)&gt;=40, 0, (IF(SUM($B26:G26)&lt;32,8,40-SUM($B26:G26))))))</f>
        <v>#REF!</v>
      </c>
      <c r="I26" s="85" t="e">
        <f>IF(SUM($B26:G26)+AM26&lt;=40,(IF(AM26&lt;=8,0,AM26-8)), (IF(SUM($B26:G26)&gt;=40,AM26, (IF(SUM($B26:G26)&lt;32,AM26-8,AM26-H26)))))</f>
        <v>#REF!</v>
      </c>
      <c r="J26" s="85" t="e">
        <f>IF(SUM($B26:I26)+AN26&lt;=40,(IF(AN26&lt;=8,AN26,8)), (IF(SUM($B26:I26)&gt;=40, 0, (IF(SUM($B26:I26)&lt;32,8,40-SUM($B26:I26))))))</f>
        <v>#REF!</v>
      </c>
      <c r="K26" s="85" t="e">
        <f>IF(SUM($B26:I26)+AN26&lt;=40,(IF(AN26&lt;=8,0,AN26-8)), (IF(SUM($B26:I26)&gt;=40,AN26, (IF(SUM($B26:I26)&lt;32,AN26-8,AN26-J26)))))</f>
        <v>#REF!</v>
      </c>
      <c r="L26" s="85" t="e">
        <f>IF(SUM($B26:K26)+AO26&lt;=40,(IF(AO26&lt;=8,AO26,8)), (IF(SUM($B26:K26)&gt;=40, 0, (IF(SUM($B26:K26)&lt;32,8,40-SUM($B26:K26))))))</f>
        <v>#REF!</v>
      </c>
      <c r="M26" s="85" t="e">
        <f>IF(SUM($B26:K26)+AO26&lt;=40,(IF(AO26&lt;=8,0,AO26-8)), (IF(SUM($B26:K26)&gt;=40,AO26, (IF(SUM($B26:K26)&lt;32,AO26-8,AO26-L26)))))</f>
        <v>#REF!</v>
      </c>
      <c r="N26" s="85" t="e">
        <f>IF(SUM($B26:M26)+AP26&lt;=40,(IF(AP26&lt;=8,AP26,8)), (IF(SUM($B26:M26)&gt;=40, 0, (IF(SUM($B26:M26)&lt;32,8,40-SUM($B26:M26))))))</f>
        <v>#REF!</v>
      </c>
      <c r="O26" s="85" t="e">
        <f>IF(SUM($B26:M26)+AP26&lt;=40,(IF(AP26&lt;=8,0,AP26-8)), (IF(SUM($B26:M26)&gt;=40,AP26, (IF(SUM($B26:M26)&lt;32,AP26-8,AP26-N26)))))</f>
        <v>#REF!</v>
      </c>
      <c r="P26" s="22" t="e">
        <f t="shared" ref="P26:Q44" si="55">SUM(B26,D26,F26,H26,J26,L26,N26)</f>
        <v>#REF!</v>
      </c>
      <c r="Q26" s="22" t="e">
        <f t="shared" si="55"/>
        <v>#REF!</v>
      </c>
      <c r="R26" s="86">
        <v>17</v>
      </c>
      <c r="S26" s="78" t="e">
        <f t="shared" ref="S26:S44" si="56">SUM(B26*R26,C26*1.5*R26)</f>
        <v>#REF!</v>
      </c>
      <c r="T26" s="78" t="e">
        <f t="shared" ref="T26:T44" si="57">SUM(D26*R26,E26*1.5*R26)</f>
        <v>#REF!</v>
      </c>
      <c r="U26" s="78" t="e">
        <f t="shared" ref="U26:U44" si="58">SUM(F26*R26,G26*1.5*R26)</f>
        <v>#REF!</v>
      </c>
      <c r="V26" s="78" t="e">
        <f t="shared" ref="V26:V44" si="59">SUM(H26*R26,I26*1.5*R26)</f>
        <v>#REF!</v>
      </c>
      <c r="W26" s="78" t="e">
        <f t="shared" ref="W26:W44" si="60">SUM(J26*R26,K26*1.5*R26)</f>
        <v>#REF!</v>
      </c>
      <c r="X26" s="78" t="e">
        <f t="shared" ref="X26:X44" si="61">SUM(L26*R26,M26*1.5*R26)</f>
        <v>#REF!</v>
      </c>
      <c r="Y26" s="78" t="e">
        <f t="shared" ref="Y26:Y44" si="62">SUM(N26*R26,O26*1.5*R26)</f>
        <v>#REF!</v>
      </c>
      <c r="Z26" s="79" t="e">
        <f t="shared" ref="Z26:Z44" si="63">P26*R26</f>
        <v>#REF!</v>
      </c>
      <c r="AA26" s="79" t="e">
        <f t="shared" ref="AA26:AA44" si="64">Q26*1.5*R26</f>
        <v>#REF!</v>
      </c>
      <c r="AB26" s="10"/>
      <c r="AC26" s="80"/>
      <c r="AD26" s="87" t="e">
        <f t="shared" ref="AD26:AD33" si="65">SUM(P26:Q26)</f>
        <v>#REF!</v>
      </c>
      <c r="AE26" s="49" t="e">
        <f t="shared" ref="AE26:AE44" si="66">IF(AD26&gt;40,AD26-40,0)</f>
        <v>#REF!</v>
      </c>
      <c r="AI26" s="119" t="str">
        <f t="shared" ref="AI26:AI44" si="67">A26</f>
        <v>Bryon E</v>
      </c>
      <c r="AJ26" s="120" t="e">
        <f>#REF!</f>
        <v>#REF!</v>
      </c>
      <c r="AK26" s="120" t="e">
        <f>#REF!</f>
        <v>#REF!</v>
      </c>
      <c r="AL26" s="120" t="e">
        <f>#REF!</f>
        <v>#REF!</v>
      </c>
      <c r="AM26" s="120" t="e">
        <f>#REF!</f>
        <v>#REF!</v>
      </c>
      <c r="AN26" s="120" t="e">
        <f>#REF!</f>
        <v>#REF!</v>
      </c>
      <c r="AO26" s="120" t="e">
        <f>#REF!</f>
        <v>#REF!</v>
      </c>
      <c r="AP26" s="120" t="e">
        <f>#REF!</f>
        <v>#REF!</v>
      </c>
      <c r="AQ26" s="89"/>
    </row>
    <row r="27" spans="1:45" ht="20.149999999999999" customHeight="1" x14ac:dyDescent="0.35">
      <c r="A27" s="84" t="s">
        <v>42</v>
      </c>
      <c r="B27" s="85" t="e">
        <f t="shared" si="51"/>
        <v>#REF!</v>
      </c>
      <c r="C27" s="85" t="e">
        <f t="shared" si="52"/>
        <v>#REF!</v>
      </c>
      <c r="D27" s="85" t="e">
        <f t="shared" si="53"/>
        <v>#REF!</v>
      </c>
      <c r="E27" s="85" t="e">
        <f t="shared" si="54"/>
        <v>#REF!</v>
      </c>
      <c r="F27" s="85" t="e">
        <f>IF(SUM($B27:E27)+AL27&lt;=40,(IF(AL27&lt;=8,AL27,8)), (IF(SUM($B27:E27)&gt;=40, 0, (IF(SUM($B27:E27)&lt;32,8,40-SUM($B27:E27))))))</f>
        <v>#REF!</v>
      </c>
      <c r="G27" s="85" t="e">
        <f>IF(SUM($B27:E27)+AL27&lt;=40,(IF(AL27&lt;=8,0,AL27-8)), (IF(SUM($B27:E27)&gt;=40,AL27, (IF(SUM($B27:E27)&lt;32,AL27-8,AL27-F27)))))</f>
        <v>#REF!</v>
      </c>
      <c r="H27" s="85" t="e">
        <f>IF(SUM($B27:G27)+AM27&lt;=40,(IF(AM27&lt;=8,AM27,8)), (IF(SUM($B27:G27)&gt;=40, 0, (IF(SUM($B27:G27)&lt;32,8,40-SUM($B27:G27))))))</f>
        <v>#REF!</v>
      </c>
      <c r="I27" s="85" t="e">
        <f>IF(SUM($B27:G27)+AM27&lt;=40,(IF(AM27&lt;=8,0,AM27-8)), (IF(SUM($B27:G27)&gt;=40,AM27, (IF(SUM($B27:G27)&lt;32,AM27-8,AM27-H27)))))</f>
        <v>#REF!</v>
      </c>
      <c r="J27" s="85" t="e">
        <f>IF(SUM($B27:I27)+AN27&lt;=40,(IF(AN27&lt;=8,AN27,8)), (IF(SUM($B27:I27)&gt;=40, 0, (IF(SUM($B27:I27)&lt;32,8,40-SUM($B27:I27))))))</f>
        <v>#REF!</v>
      </c>
      <c r="K27" s="85" t="e">
        <f>IF(SUM($B27:I27)+AN27&lt;=40,(IF(AN27&lt;=8,0,AN27-8)), (IF(SUM($B27:I27)&gt;=40,AN27, (IF(SUM($B27:I27)&lt;32,AN27-8,AN27-J27)))))</f>
        <v>#REF!</v>
      </c>
      <c r="L27" s="85" t="e">
        <f>IF(SUM($B27:K27)+AO27&lt;=40,(IF(AO27&lt;=8,AO27,8)), (IF(SUM($B27:K27)&gt;=40, 0, (IF(SUM($B27:K27)&lt;32,8,40-SUM($B27:K27))))))</f>
        <v>#REF!</v>
      </c>
      <c r="M27" s="85" t="e">
        <f>IF(SUM($B27:K27)+AO27&lt;=40,(IF(AO27&lt;=8,0,AO27-8)), (IF(SUM($B27:K27)&gt;=40,AO27, (IF(SUM($B27:K27)&lt;32,AO27-8,AO27-L27)))))</f>
        <v>#REF!</v>
      </c>
      <c r="N27" s="85" t="e">
        <f>IF(SUM($B27:M27)+AP27&lt;=40,(IF(AP27&lt;=8,AP27,8)), (IF(SUM($B27:M27)&gt;=40, 0, (IF(SUM($B27:M27)&lt;32,8,40-SUM($B27:M27))))))</f>
        <v>#REF!</v>
      </c>
      <c r="O27" s="85" t="e">
        <f>IF(SUM($B27:M27)+AP27&lt;=40,(IF(AP27&lt;=8,0,AP27-8)), (IF(SUM($B27:M27)&gt;=40,AP27, (IF(SUM($B27:M27)&lt;32,AP27-8,AP27-N27)))))</f>
        <v>#REF!</v>
      </c>
      <c r="P27" s="22" t="e">
        <f t="shared" si="55"/>
        <v>#REF!</v>
      </c>
      <c r="Q27" s="22" t="e">
        <f t="shared" si="55"/>
        <v>#REF!</v>
      </c>
      <c r="R27" s="86">
        <v>17.75</v>
      </c>
      <c r="S27" s="78" t="e">
        <f t="shared" si="56"/>
        <v>#REF!</v>
      </c>
      <c r="T27" s="78" t="e">
        <f t="shared" si="57"/>
        <v>#REF!</v>
      </c>
      <c r="U27" s="78" t="e">
        <f t="shared" si="58"/>
        <v>#REF!</v>
      </c>
      <c r="V27" s="78" t="e">
        <f t="shared" si="59"/>
        <v>#REF!</v>
      </c>
      <c r="W27" s="78" t="e">
        <f t="shared" si="60"/>
        <v>#REF!</v>
      </c>
      <c r="X27" s="78" t="e">
        <f t="shared" si="61"/>
        <v>#REF!</v>
      </c>
      <c r="Y27" s="78" t="e">
        <f t="shared" si="62"/>
        <v>#REF!</v>
      </c>
      <c r="Z27" s="79" t="e">
        <f t="shared" si="63"/>
        <v>#REF!</v>
      </c>
      <c r="AA27" s="79" t="e">
        <f t="shared" si="64"/>
        <v>#REF!</v>
      </c>
      <c r="AB27" s="10"/>
      <c r="AC27" s="80"/>
      <c r="AD27" s="87" t="e">
        <f t="shared" si="65"/>
        <v>#REF!</v>
      </c>
      <c r="AE27" s="49" t="e">
        <f t="shared" si="66"/>
        <v>#REF!</v>
      </c>
      <c r="AI27" s="88" t="str">
        <f t="shared" si="67"/>
        <v>Daniel H</v>
      </c>
      <c r="AJ27" s="82" t="e">
        <f>#REF!</f>
        <v>#REF!</v>
      </c>
      <c r="AK27" s="82" t="e">
        <f>#REF!</f>
        <v>#REF!</v>
      </c>
      <c r="AL27" s="82" t="e">
        <f>#REF!</f>
        <v>#REF!</v>
      </c>
      <c r="AM27" s="82" t="e">
        <f>#REF!</f>
        <v>#REF!</v>
      </c>
      <c r="AN27" s="82" t="e">
        <f>#REF!</f>
        <v>#REF!</v>
      </c>
      <c r="AO27" s="82" t="e">
        <f>#REF!</f>
        <v>#REF!</v>
      </c>
      <c r="AP27" s="82" t="e">
        <f>#REF!</f>
        <v>#REF!</v>
      </c>
      <c r="AQ27" s="89"/>
    </row>
    <row r="28" spans="1:45" ht="20.149999999999999" customHeight="1" x14ac:dyDescent="0.35">
      <c r="A28" s="84" t="s">
        <v>43</v>
      </c>
      <c r="B28" s="85">
        <f t="shared" si="51"/>
        <v>0</v>
      </c>
      <c r="C28" s="85">
        <f t="shared" si="52"/>
        <v>0</v>
      </c>
      <c r="D28" s="85">
        <f t="shared" si="53"/>
        <v>0</v>
      </c>
      <c r="E28" s="85">
        <f t="shared" si="54"/>
        <v>0</v>
      </c>
      <c r="F28" s="85">
        <f>IF(SUM($B28:E28)+AL28&lt;=40,(IF(AL28&lt;=8,AL28,8)), (IF(SUM($B28:E28)&gt;=40, 0, (IF(SUM($B28:E28)&lt;32,8,40-SUM($B28:E28))))))</f>
        <v>0</v>
      </c>
      <c r="G28" s="85">
        <f>IF(SUM($B28:E28)+AL28&lt;=40,(IF(AL28&lt;=8,0,AL28-8)), (IF(SUM($B28:E28)&gt;=40,AL28, (IF(SUM($B28:E28)&lt;32,AL28-8,AL28-F28)))))</f>
        <v>0</v>
      </c>
      <c r="H28" s="85">
        <f>IF(SUM($B28:G28)+AM28&lt;=40,(IF(AM28&lt;=8,AM28,8)), (IF(SUM($B28:G28)&gt;=40, 0, (IF(SUM($B28:G28)&lt;32,8,40-SUM($B28:G28))))))</f>
        <v>0</v>
      </c>
      <c r="I28" s="85">
        <f>IF(SUM($B28:G28)+AM28&lt;=40,(IF(AM28&lt;=8,0,AM28-8)), (IF(SUM($B28:G28)&gt;=40,AM28, (IF(SUM($B28:G28)&lt;32,AM28-8,AM28-H28)))))</f>
        <v>0</v>
      </c>
      <c r="J28" s="85">
        <f>IF(SUM($B28:I28)+AN28&lt;=40,(IF(AN28&lt;=8,AN28,8)), (IF(SUM($B28:I28)&gt;=40, 0, (IF(SUM($B28:I28)&lt;32,8,40-SUM($B28:I28))))))</f>
        <v>0</v>
      </c>
      <c r="K28" s="85">
        <f>IF(SUM($B28:I28)+AN28&lt;=40,(IF(AN28&lt;=8,0,AN28-8)), (IF(SUM($B28:I28)&gt;=40,AN28, (IF(SUM($B28:I28)&lt;32,AN28-8,AN28-J28)))))</f>
        <v>0</v>
      </c>
      <c r="L28" s="85">
        <f>IF(SUM($B28:K28)+AO28&lt;=40,(IF(AO28&lt;=8,AO28,8)), (IF(SUM($B28:K28)&gt;=40, 0, (IF(SUM($B28:K28)&lt;32,8,40-SUM($B28:K28))))))</f>
        <v>0</v>
      </c>
      <c r="M28" s="85">
        <f>IF(SUM($B28:K28)+AO28&lt;=40,(IF(AO28&lt;=8,0,AO28-8)), (IF(SUM($B28:K28)&gt;=40,AO28, (IF(SUM($B28:K28)&lt;32,AO28-8,AO28-L28)))))</f>
        <v>0</v>
      </c>
      <c r="N28" s="85">
        <f>IF(SUM($B28:M28)+AP28&lt;=40,(IF(AP28&lt;=8,AP28,8)), (IF(SUM($B28:M28)&gt;=40, 0, (IF(SUM($B28:M28)&lt;32,8,40-SUM($B28:M28))))))</f>
        <v>0</v>
      </c>
      <c r="O28" s="85">
        <f>IF(SUM($B28:M28)+AP28&lt;=40,(IF(AP28&lt;=8,0,AP28-8)), (IF(SUM($B28:M28)&gt;=40,AP28, (IF(SUM($B28:M28)&lt;32,AP28-8,AP28-N28)))))</f>
        <v>0</v>
      </c>
      <c r="P28" s="22">
        <f t="shared" si="55"/>
        <v>0</v>
      </c>
      <c r="Q28" s="22">
        <f t="shared" si="55"/>
        <v>0</v>
      </c>
      <c r="R28" s="86">
        <v>17</v>
      </c>
      <c r="S28" s="78">
        <f t="shared" si="56"/>
        <v>0</v>
      </c>
      <c r="T28" s="78">
        <f t="shared" si="57"/>
        <v>0</v>
      </c>
      <c r="U28" s="78">
        <f t="shared" si="58"/>
        <v>0</v>
      </c>
      <c r="V28" s="78">
        <f t="shared" si="59"/>
        <v>0</v>
      </c>
      <c r="W28" s="78">
        <f t="shared" si="60"/>
        <v>0</v>
      </c>
      <c r="X28" s="78">
        <f t="shared" si="61"/>
        <v>0</v>
      </c>
      <c r="Y28" s="78">
        <f t="shared" si="62"/>
        <v>0</v>
      </c>
      <c r="Z28" s="79">
        <f t="shared" si="63"/>
        <v>0</v>
      </c>
      <c r="AA28" s="79">
        <f t="shared" si="64"/>
        <v>0</v>
      </c>
      <c r="AB28" s="10"/>
      <c r="AC28" s="80"/>
      <c r="AD28" s="87">
        <f t="shared" ref="AD28" si="68">SUM(P28:Q28)</f>
        <v>0</v>
      </c>
      <c r="AE28" s="49">
        <f t="shared" si="66"/>
        <v>0</v>
      </c>
      <c r="AI28" s="88" t="str">
        <f t="shared" si="67"/>
        <v>Tristan K</v>
      </c>
      <c r="AJ28" s="82">
        <f t="shared" ref="AJ28:AP28" si="69">C153</f>
        <v>0</v>
      </c>
      <c r="AK28" s="82">
        <f t="shared" si="69"/>
        <v>0</v>
      </c>
      <c r="AL28" s="82">
        <f t="shared" si="69"/>
        <v>0</v>
      </c>
      <c r="AM28" s="82">
        <f t="shared" si="69"/>
        <v>0</v>
      </c>
      <c r="AN28" s="82">
        <f t="shared" si="69"/>
        <v>0</v>
      </c>
      <c r="AO28" s="82">
        <f t="shared" si="69"/>
        <v>0</v>
      </c>
      <c r="AP28" s="82">
        <f t="shared" si="69"/>
        <v>0</v>
      </c>
      <c r="AQ28" s="89"/>
    </row>
    <row r="29" spans="1:45" ht="20.149999999999999" customHeight="1" x14ac:dyDescent="0.35">
      <c r="A29" s="84" t="s">
        <v>44</v>
      </c>
      <c r="B29" s="85">
        <f t="shared" si="51"/>
        <v>0</v>
      </c>
      <c r="C29" s="85">
        <f t="shared" si="52"/>
        <v>0</v>
      </c>
      <c r="D29" s="85">
        <f t="shared" si="53"/>
        <v>0</v>
      </c>
      <c r="E29" s="85">
        <f t="shared" si="54"/>
        <v>0</v>
      </c>
      <c r="F29" s="85">
        <f>IF(SUM($B29:E29)+AL29&lt;=40,(IF(AL29&lt;=8,AL29,8)), (IF(SUM($B29:E29)&gt;=40, 0, (IF(SUM($B29:E29)&lt;32,8,40-SUM($B29:E29))))))</f>
        <v>0</v>
      </c>
      <c r="G29" s="85">
        <f>IF(SUM($B29:E29)+AL29&lt;=40,(IF(AL29&lt;=8,0,AL29-8)), (IF(SUM($B29:E29)&gt;=40,AL29, (IF(SUM($B29:E29)&lt;32,AL29-8,AL29-F29)))))</f>
        <v>0</v>
      </c>
      <c r="H29" s="85">
        <f>IF(SUM($B29:G29)+AM29&lt;=40,(IF(AM29&lt;=8,AM29,8)), (IF(SUM($B29:G29)&gt;=40, 0, (IF(SUM($B29:G29)&lt;32,8,40-SUM($B29:G29))))))</f>
        <v>0</v>
      </c>
      <c r="I29" s="85">
        <f>IF(SUM($B29:G29)+AM29&lt;=40,(IF(AM29&lt;=8,0,AM29-8)), (IF(SUM($B29:G29)&gt;=40,AM29, (IF(SUM($B29:G29)&lt;32,AM29-8,AM29-H29)))))</f>
        <v>0</v>
      </c>
      <c r="J29" s="85">
        <f>IF(SUM($B29:I29)+AN29&lt;=40,(IF(AN29&lt;=8,AN29,8)), (IF(SUM($B29:I29)&gt;=40, 0, (IF(SUM($B29:I29)&lt;32,8,40-SUM($B29:I29))))))</f>
        <v>0</v>
      </c>
      <c r="K29" s="85">
        <f>IF(SUM($B29:I29)+AN29&lt;=40,(IF(AN29&lt;=8,0,AN29-8)), (IF(SUM($B29:I29)&gt;=40,AN29, (IF(SUM($B29:I29)&lt;32,AN29-8,AN29-J29)))))</f>
        <v>0</v>
      </c>
      <c r="L29" s="85">
        <f>IF(SUM($B29:K29)+AO29&lt;=40,(IF(AO29&lt;=8,AO29,8)), (IF(SUM($B29:K29)&gt;=40, 0, (IF(SUM($B29:K29)&lt;32,8,40-SUM($B29:K29))))))</f>
        <v>0</v>
      </c>
      <c r="M29" s="85">
        <f>IF(SUM($B29:K29)+AO29&lt;=40,(IF(AO29&lt;=8,0,AO29-8)), (IF(SUM($B29:K29)&gt;=40,AO29, (IF(SUM($B29:K29)&lt;32,AO29-8,AO29-L29)))))</f>
        <v>0</v>
      </c>
      <c r="N29" s="85">
        <f>IF(SUM($B29:M29)+AP29&lt;=40,(IF(AP29&lt;=8,AP29,8)), (IF(SUM($B29:M29)&gt;=40, 0, (IF(SUM($B29:M29)&lt;32,8,40-SUM($B29:M29))))))</f>
        <v>0</v>
      </c>
      <c r="O29" s="85">
        <f>IF(SUM($B29:M29)+AP29&lt;=40,(IF(AP29&lt;=8,0,AP29-8)), (IF(SUM($B29:M29)&gt;=40,AP29, (IF(SUM($B29:M29)&lt;32,AP29-8,AP29-N29)))))</f>
        <v>0</v>
      </c>
      <c r="P29" s="22">
        <f t="shared" si="55"/>
        <v>0</v>
      </c>
      <c r="Q29" s="22">
        <f t="shared" si="55"/>
        <v>0</v>
      </c>
      <c r="R29" s="86">
        <v>20</v>
      </c>
      <c r="S29" s="78">
        <f t="shared" si="56"/>
        <v>0</v>
      </c>
      <c r="T29" s="78">
        <f t="shared" si="57"/>
        <v>0</v>
      </c>
      <c r="U29" s="78">
        <f t="shared" si="58"/>
        <v>0</v>
      </c>
      <c r="V29" s="78">
        <f t="shared" si="59"/>
        <v>0</v>
      </c>
      <c r="W29" s="78">
        <f t="shared" si="60"/>
        <v>0</v>
      </c>
      <c r="X29" s="78">
        <f t="shared" si="61"/>
        <v>0</v>
      </c>
      <c r="Y29" s="78">
        <f t="shared" si="62"/>
        <v>0</v>
      </c>
      <c r="Z29" s="79">
        <f t="shared" si="63"/>
        <v>0</v>
      </c>
      <c r="AA29" s="79">
        <f t="shared" si="64"/>
        <v>0</v>
      </c>
      <c r="AB29" s="10"/>
      <c r="AC29" s="80"/>
      <c r="AD29" s="49">
        <f t="shared" si="65"/>
        <v>0</v>
      </c>
      <c r="AE29" s="49">
        <f t="shared" si="66"/>
        <v>0</v>
      </c>
      <c r="AI29" s="88" t="str">
        <f t="shared" si="67"/>
        <v>Justin L.</v>
      </c>
      <c r="AJ29" s="82">
        <f t="shared" ref="AJ29:AP29" si="70">C155</f>
        <v>0</v>
      </c>
      <c r="AK29" s="82">
        <f t="shared" si="70"/>
        <v>0</v>
      </c>
      <c r="AL29" s="82">
        <f t="shared" si="70"/>
        <v>0</v>
      </c>
      <c r="AM29" s="82">
        <f t="shared" si="70"/>
        <v>0</v>
      </c>
      <c r="AN29" s="82">
        <f t="shared" si="70"/>
        <v>0</v>
      </c>
      <c r="AO29" s="82">
        <f t="shared" si="70"/>
        <v>0</v>
      </c>
      <c r="AP29" s="82">
        <f t="shared" si="70"/>
        <v>0</v>
      </c>
      <c r="AQ29" s="89"/>
    </row>
    <row r="30" spans="1:45" ht="20.149999999999999" customHeight="1" x14ac:dyDescent="0.35">
      <c r="A30" s="84" t="s">
        <v>45</v>
      </c>
      <c r="B30" s="85">
        <f t="shared" si="51"/>
        <v>0</v>
      </c>
      <c r="C30" s="85">
        <f t="shared" si="52"/>
        <v>0</v>
      </c>
      <c r="D30" s="85">
        <f t="shared" si="53"/>
        <v>0</v>
      </c>
      <c r="E30" s="85">
        <f t="shared" si="54"/>
        <v>0</v>
      </c>
      <c r="F30" s="85">
        <f>IF(SUM($B30:E30)+AL30&lt;=40,(IF(AL30&lt;=8,AL30,8)), (IF(SUM($B30:E30)&gt;=40, 0, (IF(SUM($B30:E30)&lt;32,8,40-SUM($B30:E30))))))</f>
        <v>0</v>
      </c>
      <c r="G30" s="85">
        <f>IF(SUM($B30:E30)+AL30&lt;=40,(IF(AL30&lt;=8,0,AL30-8)), (IF(SUM($B30:E30)&gt;=40,AL30, (IF(SUM($B30:E30)&lt;32,AL30-8,AL30-F30)))))</f>
        <v>0</v>
      </c>
      <c r="H30" s="85">
        <f>IF(SUM($B30:G30)+AM30&lt;=40,(IF(AM30&lt;=8,AM30,8)), (IF(SUM($B30:G30)&gt;=40, 0, (IF(SUM($B30:G30)&lt;32,8,40-SUM($B30:G30))))))</f>
        <v>0</v>
      </c>
      <c r="I30" s="85">
        <f>IF(SUM($B30:G30)+AM30&lt;=40,(IF(AM30&lt;=8,0,AM30-8)), (IF(SUM($B30:G30)&gt;=40,AM30, (IF(SUM($B30:G30)&lt;32,AM30-8,AM30-H30)))))</f>
        <v>0</v>
      </c>
      <c r="J30" s="85">
        <f>IF(SUM($B30:I30)+AN30&lt;=40,(IF(AN30&lt;=8,AN30,8)), (IF(SUM($B30:I30)&gt;=40, 0, (IF(SUM($B30:I30)&lt;32,8,40-SUM($B30:I30))))))</f>
        <v>0</v>
      </c>
      <c r="K30" s="85">
        <f>IF(SUM($B30:I30)+AN30&lt;=40,(IF(AN30&lt;=8,0,AN30-8)), (IF(SUM($B30:I30)&gt;=40,AN30, (IF(SUM($B30:I30)&lt;32,AN30-8,AN30-J30)))))</f>
        <v>0</v>
      </c>
      <c r="L30" s="85">
        <f>IF(SUM($B30:K30)+AO30&lt;=40,(IF(AO30&lt;=8,AO30,8)), (IF(SUM($B30:K30)&gt;=40, 0, (IF(SUM($B30:K30)&lt;32,8,40-SUM($B30:K30))))))</f>
        <v>0</v>
      </c>
      <c r="M30" s="85">
        <f>IF(SUM($B30:K30)+AO30&lt;=40,(IF(AO30&lt;=8,0,AO30-8)), (IF(SUM($B30:K30)&gt;=40,AO30, (IF(SUM($B30:K30)&lt;32,AO30-8,AO30-L30)))))</f>
        <v>0</v>
      </c>
      <c r="N30" s="85">
        <f>IF(SUM($B30:M30)+AP30&lt;=40,(IF(AP30&lt;=8,AP30,8)), (IF(SUM($B30:M30)&gt;=40, 0, (IF(SUM($B30:M30)&lt;32,8,40-SUM($B30:M30))))))</f>
        <v>0</v>
      </c>
      <c r="O30" s="85">
        <f>IF(SUM($B30:M30)+AP30&lt;=40,(IF(AP30&lt;=8,0,AP30-8)), (IF(SUM($B30:M30)&gt;=40,AP30, (IF(SUM($B30:M30)&lt;32,AP30-8,AP30-N30)))))</f>
        <v>0</v>
      </c>
      <c r="P30" s="22">
        <f t="shared" si="55"/>
        <v>0</v>
      </c>
      <c r="Q30" s="22">
        <f t="shared" si="55"/>
        <v>0</v>
      </c>
      <c r="R30" s="86">
        <v>20.5</v>
      </c>
      <c r="S30" s="78">
        <f t="shared" si="56"/>
        <v>0</v>
      </c>
      <c r="T30" s="78">
        <f t="shared" si="57"/>
        <v>0</v>
      </c>
      <c r="U30" s="78">
        <f t="shared" si="58"/>
        <v>0</v>
      </c>
      <c r="V30" s="78">
        <f t="shared" si="59"/>
        <v>0</v>
      </c>
      <c r="W30" s="78">
        <f t="shared" si="60"/>
        <v>0</v>
      </c>
      <c r="X30" s="78">
        <f t="shared" si="61"/>
        <v>0</v>
      </c>
      <c r="Y30" s="78">
        <f t="shared" si="62"/>
        <v>0</v>
      </c>
      <c r="Z30" s="79">
        <f t="shared" si="63"/>
        <v>0</v>
      </c>
      <c r="AA30" s="79">
        <f t="shared" si="64"/>
        <v>0</v>
      </c>
      <c r="AB30" s="10"/>
      <c r="AC30" s="80"/>
      <c r="AD30" s="49">
        <f t="shared" ref="AD30:AD31" si="71">SUM(P30:Q30)</f>
        <v>0</v>
      </c>
      <c r="AE30" s="49">
        <f t="shared" si="66"/>
        <v>0</v>
      </c>
      <c r="AI30" s="88" t="str">
        <f t="shared" si="67"/>
        <v>Scott M</v>
      </c>
      <c r="AJ30" s="82">
        <f t="shared" ref="AJ30:AP30" si="72">C162</f>
        <v>0</v>
      </c>
      <c r="AK30" s="82">
        <f t="shared" si="72"/>
        <v>0</v>
      </c>
      <c r="AL30" s="82">
        <f t="shared" si="72"/>
        <v>0</v>
      </c>
      <c r="AM30" s="82">
        <f t="shared" si="72"/>
        <v>0</v>
      </c>
      <c r="AN30" s="82">
        <f t="shared" si="72"/>
        <v>0</v>
      </c>
      <c r="AO30" s="82">
        <f t="shared" si="72"/>
        <v>0</v>
      </c>
      <c r="AP30" s="82">
        <f t="shared" si="72"/>
        <v>0</v>
      </c>
      <c r="AQ30" s="89"/>
    </row>
    <row r="31" spans="1:45" ht="20.149999999999999" customHeight="1" x14ac:dyDescent="0.35">
      <c r="A31" s="84" t="s">
        <v>46</v>
      </c>
      <c r="B31" s="85">
        <f t="shared" si="51"/>
        <v>0</v>
      </c>
      <c r="C31" s="85">
        <f t="shared" si="52"/>
        <v>0</v>
      </c>
      <c r="D31" s="85">
        <f t="shared" si="53"/>
        <v>0</v>
      </c>
      <c r="E31" s="85">
        <f t="shared" si="54"/>
        <v>0</v>
      </c>
      <c r="F31" s="85">
        <f>IF(SUM($B31:E31)+AL31&lt;=40,(IF(AL31&lt;=8,AL31,8)), (IF(SUM($B31:E31)&gt;=40, 0, (IF(SUM($B31:E31)&lt;32,8,40-SUM($B31:E31))))))</f>
        <v>0</v>
      </c>
      <c r="G31" s="85">
        <f>IF(SUM($B31:E31)+AL31&lt;=40,(IF(AL31&lt;=8,0,AL31-8)), (IF(SUM($B31:E31)&gt;=40,AL31, (IF(SUM($B31:E31)&lt;32,AL31-8,AL31-F31)))))</f>
        <v>0</v>
      </c>
      <c r="H31" s="85">
        <f>IF(SUM($B31:G31)+AM31&lt;=40,(IF(AM31&lt;=8,AM31,8)), (IF(SUM($B31:G31)&gt;=40, 0, (IF(SUM($B31:G31)&lt;32,8,40-SUM($B31:G31))))))</f>
        <v>0</v>
      </c>
      <c r="I31" s="85">
        <f>IF(SUM($B31:G31)+AM31&lt;=40,(IF(AM31&lt;=8,0,AM31-8)), (IF(SUM($B31:G31)&gt;=40,AM31, (IF(SUM($B31:G31)&lt;32,AM31-8,AM31-H31)))))</f>
        <v>0</v>
      </c>
      <c r="J31" s="85">
        <f>IF(SUM($B31:I31)+AN31&lt;=40,(IF(AN31&lt;=8,AN31,8)), (IF(SUM($B31:I31)&gt;=40, 0, (IF(SUM($B31:I31)&lt;32,8,40-SUM($B31:I31))))))</f>
        <v>0</v>
      </c>
      <c r="K31" s="85">
        <f>IF(SUM($B31:I31)+AN31&lt;=40,(IF(AN31&lt;=8,0,AN31-8)), (IF(SUM($B31:I31)&gt;=40,AN31, (IF(SUM($B31:I31)&lt;32,AN31-8,AN31-J31)))))</f>
        <v>0</v>
      </c>
      <c r="L31" s="85">
        <f>IF(SUM($B31:K31)+AO31&lt;=40,(IF(AO31&lt;=8,AO31,8)), (IF(SUM($B31:K31)&gt;=40, 0, (IF(SUM($B31:K31)&lt;32,8,40-SUM($B31:K31))))))</f>
        <v>0</v>
      </c>
      <c r="M31" s="85">
        <f>IF(SUM($B31:K31)+AO31&lt;=40,(IF(AO31&lt;=8,0,AO31-8)), (IF(SUM($B31:K31)&gt;=40,AO31, (IF(SUM($B31:K31)&lt;32,AO31-8,AO31-L31)))))</f>
        <v>0</v>
      </c>
      <c r="N31" s="85">
        <f>IF(SUM($B31:M31)+AP31&lt;=40,(IF(AP31&lt;=8,AP31,8)), (IF(SUM($B31:M31)&gt;=40, 0, (IF(SUM($B31:M31)&lt;32,8,40-SUM($B31:M31))))))</f>
        <v>0</v>
      </c>
      <c r="O31" s="85">
        <f>IF(SUM($B31:M31)+AP31&lt;=40,(IF(AP31&lt;=8,0,AP31-8)), (IF(SUM($B31:M31)&gt;=40,AP31, (IF(SUM($B31:M31)&lt;32,AP31-8,AP31-N31)))))</f>
        <v>0</v>
      </c>
      <c r="P31" s="22">
        <f t="shared" si="55"/>
        <v>0</v>
      </c>
      <c r="Q31" s="22">
        <f t="shared" si="55"/>
        <v>0</v>
      </c>
      <c r="R31" s="86">
        <v>16.5</v>
      </c>
      <c r="S31" s="78">
        <f t="shared" si="56"/>
        <v>0</v>
      </c>
      <c r="T31" s="78">
        <f t="shared" si="57"/>
        <v>0</v>
      </c>
      <c r="U31" s="78">
        <f t="shared" si="58"/>
        <v>0</v>
      </c>
      <c r="V31" s="78">
        <f t="shared" si="59"/>
        <v>0</v>
      </c>
      <c r="W31" s="78">
        <f t="shared" si="60"/>
        <v>0</v>
      </c>
      <c r="X31" s="78">
        <f t="shared" si="61"/>
        <v>0</v>
      </c>
      <c r="Y31" s="78">
        <f t="shared" si="62"/>
        <v>0</v>
      </c>
      <c r="Z31" s="79">
        <f t="shared" si="63"/>
        <v>0</v>
      </c>
      <c r="AA31" s="79">
        <f t="shared" si="64"/>
        <v>0</v>
      </c>
      <c r="AB31" s="10"/>
      <c r="AC31" s="80"/>
      <c r="AD31" s="49">
        <f t="shared" si="71"/>
        <v>0</v>
      </c>
      <c r="AE31" s="49">
        <f t="shared" si="66"/>
        <v>0</v>
      </c>
      <c r="AI31" s="88" t="str">
        <f t="shared" si="67"/>
        <v>Diego</v>
      </c>
      <c r="AJ31" s="82">
        <f t="shared" ref="AJ31:AP31" si="73">C161</f>
        <v>0</v>
      </c>
      <c r="AK31" s="82">
        <f t="shared" si="73"/>
        <v>0</v>
      </c>
      <c r="AL31" s="82">
        <f t="shared" si="73"/>
        <v>0</v>
      </c>
      <c r="AM31" s="82">
        <f t="shared" si="73"/>
        <v>0</v>
      </c>
      <c r="AN31" s="82">
        <f t="shared" si="73"/>
        <v>0</v>
      </c>
      <c r="AO31" s="82">
        <f t="shared" si="73"/>
        <v>0</v>
      </c>
      <c r="AP31" s="82">
        <f t="shared" si="73"/>
        <v>0</v>
      </c>
      <c r="AQ31" s="89"/>
    </row>
    <row r="32" spans="1:45" ht="20.149999999999999" customHeight="1" x14ac:dyDescent="0.35">
      <c r="A32" s="84" t="s">
        <v>47</v>
      </c>
      <c r="B32" s="85">
        <f t="shared" si="51"/>
        <v>0</v>
      </c>
      <c r="C32" s="85">
        <f t="shared" si="52"/>
        <v>0</v>
      </c>
      <c r="D32" s="85">
        <f t="shared" si="53"/>
        <v>0</v>
      </c>
      <c r="E32" s="85">
        <f t="shared" si="54"/>
        <v>0</v>
      </c>
      <c r="F32" s="85">
        <f>IF(SUM($B32:E32)+AL32&lt;=40,(IF(AL32&lt;=8,AL32,8)), (IF(SUM($B32:E32)&gt;=40, 0, (IF(SUM($B32:E32)&lt;32,8,40-SUM($B32:E32))))))</f>
        <v>0</v>
      </c>
      <c r="G32" s="85">
        <f>IF(SUM($B32:E32)+AL32&lt;=40,(IF(AL32&lt;=8,0,AL32-8)), (IF(SUM($B32:E32)&gt;=40,AL32, (IF(SUM($B32:E32)&lt;32,AL32-8,AL32-F32)))))</f>
        <v>0</v>
      </c>
      <c r="H32" s="85">
        <f>IF(SUM($B32:G32)+AM32&lt;=40,(IF(AM32&lt;=8,AM32,8)), (IF(SUM($B32:G32)&gt;=40, 0, (IF(SUM($B32:G32)&lt;32,8,40-SUM($B32:G32))))))</f>
        <v>0</v>
      </c>
      <c r="I32" s="85">
        <f>IF(SUM($B32:G32)+AM32&lt;=40,(IF(AM32&lt;=8,0,AM32-8)), (IF(SUM($B32:G32)&gt;=40,AM32, (IF(SUM($B32:G32)&lt;32,AM32-8,AM32-H32)))))</f>
        <v>0</v>
      </c>
      <c r="J32" s="85">
        <f>IF(SUM($B32:I32)+AN32&lt;=40,(IF(AN32&lt;=8,AN32,8)), (IF(SUM($B32:I32)&gt;=40, 0, (IF(SUM($B32:I32)&lt;32,8,40-SUM($B32:I32))))))</f>
        <v>0</v>
      </c>
      <c r="K32" s="85">
        <f>IF(SUM($B32:I32)+AN32&lt;=40,(IF(AN32&lt;=8,0,AN32-8)), (IF(SUM($B32:I32)&gt;=40,AN32, (IF(SUM($B32:I32)&lt;32,AN32-8,AN32-J32)))))</f>
        <v>0</v>
      </c>
      <c r="L32" s="85">
        <f>IF(SUM($B32:K32)+AO32&lt;=40,(IF(AO32&lt;=8,AO32,8)), (IF(SUM($B32:K32)&gt;=40, 0, (IF(SUM($B32:K32)&lt;32,8,40-SUM($B32:K32))))))</f>
        <v>0</v>
      </c>
      <c r="M32" s="85">
        <f>IF(SUM($B32:K32)+AO32&lt;=40,(IF(AO32&lt;=8,0,AO32-8)), (IF(SUM($B32:K32)&gt;=40,AO32, (IF(SUM($B32:K32)&lt;32,AO32-8,AO32-L32)))))</f>
        <v>0</v>
      </c>
      <c r="N32" s="85">
        <f>IF(SUM($B32:M32)+AP32&lt;=40,(IF(AP32&lt;=8,AP32,8)), (IF(SUM($B32:M32)&gt;=40, 0, (IF(SUM($B32:M32)&lt;32,8,40-SUM($B32:M32))))))</f>
        <v>0</v>
      </c>
      <c r="O32" s="85">
        <f>IF(SUM($B32:M32)+AP32&lt;=40,(IF(AP32&lt;=8,0,AP32-8)), (IF(SUM($B32:M32)&gt;=40,AP32, (IF(SUM($B32:M32)&lt;32,AP32-8,AP32-N32)))))</f>
        <v>0</v>
      </c>
      <c r="P32" s="22">
        <f t="shared" si="55"/>
        <v>0</v>
      </c>
      <c r="Q32" s="22">
        <f t="shared" si="55"/>
        <v>0</v>
      </c>
      <c r="R32" s="86">
        <v>17.5</v>
      </c>
      <c r="S32" s="78">
        <f t="shared" si="56"/>
        <v>0</v>
      </c>
      <c r="T32" s="78">
        <f t="shared" si="57"/>
        <v>0</v>
      </c>
      <c r="U32" s="78">
        <f t="shared" si="58"/>
        <v>0</v>
      </c>
      <c r="V32" s="78">
        <f t="shared" si="59"/>
        <v>0</v>
      </c>
      <c r="W32" s="78">
        <f t="shared" si="60"/>
        <v>0</v>
      </c>
      <c r="X32" s="78">
        <f t="shared" si="61"/>
        <v>0</v>
      </c>
      <c r="Y32" s="78">
        <f t="shared" si="62"/>
        <v>0</v>
      </c>
      <c r="Z32" s="79">
        <f t="shared" si="63"/>
        <v>0</v>
      </c>
      <c r="AA32" s="79">
        <f t="shared" si="64"/>
        <v>0</v>
      </c>
      <c r="AB32" s="10"/>
      <c r="AC32" s="80"/>
      <c r="AD32" s="87">
        <f t="shared" si="65"/>
        <v>0</v>
      </c>
      <c r="AE32" s="49">
        <f t="shared" si="66"/>
        <v>0</v>
      </c>
      <c r="AI32" s="88" t="str">
        <f t="shared" si="67"/>
        <v>Ryan W</v>
      </c>
      <c r="AJ32" s="82">
        <f t="shared" ref="AJ32:AP32" si="74">C179</f>
        <v>0</v>
      </c>
      <c r="AK32" s="82">
        <f t="shared" si="74"/>
        <v>0</v>
      </c>
      <c r="AL32" s="82">
        <f t="shared" si="74"/>
        <v>0</v>
      </c>
      <c r="AM32" s="82">
        <f t="shared" si="74"/>
        <v>0</v>
      </c>
      <c r="AN32" s="82">
        <f t="shared" si="74"/>
        <v>0</v>
      </c>
      <c r="AO32" s="82">
        <f t="shared" si="74"/>
        <v>0</v>
      </c>
      <c r="AP32" s="82">
        <f t="shared" si="74"/>
        <v>0</v>
      </c>
      <c r="AQ32" s="89"/>
    </row>
    <row r="33" spans="1:45" ht="20.149999999999999" customHeight="1" x14ac:dyDescent="0.35">
      <c r="A33" s="84" t="s">
        <v>48</v>
      </c>
      <c r="B33" s="122">
        <f>IF(AJ33&lt;=10, AJ33, 10)</f>
        <v>0</v>
      </c>
      <c r="C33" s="122">
        <f>IF(AJ33&lt;=10, 0, AJ33-10)</f>
        <v>0</v>
      </c>
      <c r="D33" s="122">
        <f>IF(AK33&lt;=10, AK33, 10)</f>
        <v>0</v>
      </c>
      <c r="E33" s="122">
        <f>IF(AK33&lt;=10, 0, AK33-10)</f>
        <v>0</v>
      </c>
      <c r="F33" s="122">
        <f>IF(SUM($B33:E33)+AL33&lt;=40,(IF(AL33&lt;=10,AL33,10)), (IF(SUM($B33:E33)&gt;=40, 0, (IF(SUM($B33:E33)&lt;30,10,40-SUM($B33:E33))))))</f>
        <v>0</v>
      </c>
      <c r="G33" s="122">
        <f>IF(SUM($B33:E33)+AL33&lt;=40,(IF(AL33&lt;=10,0,AL33-10)), (IF(SUM($B33:E33)&gt;=40,AL33, (IF(SUM($B33:E33)&lt;30,AL33-10,AL33-F33)))))</f>
        <v>0</v>
      </c>
      <c r="H33" s="122">
        <f>IF(SUM($B33:G33)+AM33&lt;=40,(IF(AM33&lt;=10,AM33,10)), (IF(SUM($B33:G33)&gt;=40, 0, (IF(SUM($B33:G33)&lt;30,10,40-SUM($B33:G33))))))</f>
        <v>0</v>
      </c>
      <c r="I33" s="122">
        <f>IF(SUM($B33:G33)+AM33&lt;=40,(IF(AM33&lt;=10,0,AM33-10)), (IF(SUM($B33:G33)&gt;=40,AM33, (IF(SUM($B33:G33)&lt;30,AM33-10,AM33-H33)))))</f>
        <v>0</v>
      </c>
      <c r="J33" s="122">
        <f>IF(SUM($B33:I33)+AN33&lt;=40,(IF(AN33&lt;=10,AN33,10)), (IF(SUM($B33:I33)&gt;=40, 0, (IF(SUM($B33:I33)&lt;30,10,40-SUM($B33:I33))))))</f>
        <v>0</v>
      </c>
      <c r="K33" s="122">
        <f>IF(SUM($B33:I33)+AN33&lt;=40,(IF(AN33&lt;=10,0,AN33-10)), (IF(SUM($B33:I33)&gt;=40,AN33, (IF(SUM($B33:I33)&lt;30,AN33-10,AN33-J33)))))</f>
        <v>0</v>
      </c>
      <c r="L33" s="122">
        <f>IF(SUM($B33:K33)+AO33&lt;=40,(IF(AO33&lt;=10,AO33,10)), (IF(SUM($B33:K33)&gt;=40, 0, (IF(SUM($B33:K33)&lt;30,10,40-SUM($B33:K33))))))</f>
        <v>0</v>
      </c>
      <c r="M33" s="122">
        <f>IF(SUM($B33:K33)+AO33&lt;=40,(IF(AO33&lt;=10,0,AO33-10)), (IF(SUM($B33:K33)&gt;=40,AO33, (IF(SUM($B33:K33)&lt;30,AO33-10,AO33-L33)))))</f>
        <v>0</v>
      </c>
      <c r="N33" s="122">
        <f>IF(SUM($B33:M33)+AP33&lt;=40,(IF(AP33&lt;=10,AP33,10)), (IF(SUM($B33:M33)&gt;=40, 0, (IF(SUM($B33:M33)&lt;30,10,40-SUM($B33:M33))))))</f>
        <v>0</v>
      </c>
      <c r="O33" s="122">
        <f>IF(SUM($B33:M33)+AP33&lt;=40,(IF(AP33&lt;=10,0,AP33-10)), (IF(SUM($B33:M33)&gt;=40,AP33, (IF(SUM($B33:M33)&lt;30,AP33-10,AP33-N33)))))</f>
        <v>0</v>
      </c>
      <c r="P33" s="22">
        <f t="shared" si="55"/>
        <v>0</v>
      </c>
      <c r="Q33" s="22">
        <f t="shared" si="55"/>
        <v>0</v>
      </c>
      <c r="R33" s="86">
        <v>16</v>
      </c>
      <c r="S33" s="78">
        <f t="shared" si="56"/>
        <v>0</v>
      </c>
      <c r="T33" s="78">
        <f t="shared" si="57"/>
        <v>0</v>
      </c>
      <c r="U33" s="78">
        <f t="shared" si="58"/>
        <v>0</v>
      </c>
      <c r="V33" s="78">
        <f t="shared" si="59"/>
        <v>0</v>
      </c>
      <c r="W33" s="78">
        <f t="shared" si="60"/>
        <v>0</v>
      </c>
      <c r="X33" s="78">
        <f t="shared" si="61"/>
        <v>0</v>
      </c>
      <c r="Y33" s="78">
        <f t="shared" si="62"/>
        <v>0</v>
      </c>
      <c r="Z33" s="79">
        <f t="shared" si="63"/>
        <v>0</v>
      </c>
      <c r="AA33" s="79">
        <f t="shared" si="64"/>
        <v>0</v>
      </c>
      <c r="AB33" s="10"/>
      <c r="AC33" s="80"/>
      <c r="AD33" s="87">
        <f t="shared" si="65"/>
        <v>0</v>
      </c>
      <c r="AE33" s="49">
        <f t="shared" si="66"/>
        <v>0</v>
      </c>
      <c r="AI33" s="88" t="str">
        <f t="shared" si="67"/>
        <v>Timothy C</v>
      </c>
      <c r="AJ33" s="82">
        <f>C147</f>
        <v>0</v>
      </c>
      <c r="AK33" s="82">
        <f t="shared" ref="AK33:AP33" si="75">D147</f>
        <v>0</v>
      </c>
      <c r="AL33" s="82">
        <f t="shared" si="75"/>
        <v>0</v>
      </c>
      <c r="AM33" s="82">
        <f t="shared" si="75"/>
        <v>0</v>
      </c>
      <c r="AN33" s="82">
        <f t="shared" si="75"/>
        <v>0</v>
      </c>
      <c r="AO33" s="82">
        <f t="shared" si="75"/>
        <v>0</v>
      </c>
      <c r="AP33" s="82">
        <f t="shared" si="75"/>
        <v>0</v>
      </c>
      <c r="AQ33" s="89"/>
    </row>
    <row r="34" spans="1:45" ht="20.149999999999999" customHeight="1" x14ac:dyDescent="0.35">
      <c r="A34" s="84" t="s">
        <v>49</v>
      </c>
      <c r="B34" s="122">
        <f>IF(AJ34&lt;=10, AJ34, 10)</f>
        <v>0</v>
      </c>
      <c r="C34" s="122">
        <f>IF(AJ34&lt;=10, 0, AJ34-10)</f>
        <v>0</v>
      </c>
      <c r="D34" s="122">
        <f>IF(AK34&lt;=10, AK34, 10)</f>
        <v>0</v>
      </c>
      <c r="E34" s="122">
        <f>IF(AK34&lt;=10, 0, AK34-10)</f>
        <v>0</v>
      </c>
      <c r="F34" s="122">
        <f>IF(SUM($B34:E34)+AL34&lt;=40,(IF(AL34&lt;=10,AL34,10)), (IF(SUM($B34:E34)&gt;=40, 0, (IF(SUM($B34:E34)&lt;30,10,40-SUM($B34:E34))))))</f>
        <v>0</v>
      </c>
      <c r="G34" s="122">
        <f>IF(SUM($B34:E34)+AL34&lt;=40,(IF(AL34&lt;=10,0,AL34-10)), (IF(SUM($B34:E34)&gt;=40,AL34, (IF(SUM($B34:E34)&lt;30,AL34-10,AL34-F34)))))</f>
        <v>0</v>
      </c>
      <c r="H34" s="122">
        <f>IF(SUM($B34:G34)+AM34&lt;=40,(IF(AM34&lt;=10,AM34,10)), (IF(SUM($B34:G34)&gt;=40, 0, (IF(SUM($B34:G34)&lt;30,10,40-SUM($B34:G34))))))</f>
        <v>0</v>
      </c>
      <c r="I34" s="122">
        <f>IF(SUM($B34:G34)+AM34&lt;=40,(IF(AM34&lt;=10,0,AM34-10)), (IF(SUM($B34:G34)&gt;=40,AM34, (IF(SUM($B34:G34)&lt;30,AM34-10,AM34-H34)))))</f>
        <v>0</v>
      </c>
      <c r="J34" s="122">
        <f>IF(SUM($B34:I34)+AN34&lt;=40,(IF(AN34&lt;=10,AN34,10)), (IF(SUM($B34:I34)&gt;=40, 0, (IF(SUM($B34:I34)&lt;30,10,40-SUM($B34:I34))))))</f>
        <v>0</v>
      </c>
      <c r="K34" s="122">
        <f>IF(SUM($B34:I34)+AN34&lt;=40,(IF(AN34&lt;=10,0,AN34-10)), (IF(SUM($B34:I34)&gt;=40,AN34, (IF(SUM($B34:I34)&lt;30,AN34-10,AN34-J34)))))</f>
        <v>0</v>
      </c>
      <c r="L34" s="122">
        <f>IF(SUM($B34:K34)+AO34&lt;=40,(IF(AO34&lt;=10,AO34,10)), (IF(SUM($B34:K34)&gt;=40, 0, (IF(SUM($B34:K34)&lt;30,10,40-SUM($B34:K34))))))</f>
        <v>0</v>
      </c>
      <c r="M34" s="122">
        <f>IF(SUM($B34:K34)+AO34&lt;=40,(IF(AO34&lt;=10,0,AO34-10)), (IF(SUM($B34:K34)&gt;=40,AO34, (IF(SUM($B34:K34)&lt;30,AO34-10,AO34-L34)))))</f>
        <v>0</v>
      </c>
      <c r="N34" s="122">
        <f>IF(SUM($B34:M34)+AP34&lt;=40,(IF(AP34&lt;=10,AP34,10)), (IF(SUM($B34:M34)&gt;=40, 0, (IF(SUM($B34:M34)&lt;30,10,40-SUM($B34:M34))))))</f>
        <v>0</v>
      </c>
      <c r="O34" s="122">
        <f>IF(SUM($B34:M34)+AP34&lt;=40,(IF(AP34&lt;=10,0,AP34-10)), (IF(SUM($B34:M34)&gt;=40,AP34, (IF(SUM($B34:M34)&lt;30,AP34-10,AP34-N34)))))</f>
        <v>0</v>
      </c>
      <c r="P34" s="22">
        <f t="shared" si="55"/>
        <v>0</v>
      </c>
      <c r="Q34" s="22">
        <f t="shared" si="55"/>
        <v>0</v>
      </c>
      <c r="R34" s="86">
        <v>17.75</v>
      </c>
      <c r="S34" s="78">
        <f t="shared" si="56"/>
        <v>0</v>
      </c>
      <c r="T34" s="78">
        <f t="shared" si="57"/>
        <v>0</v>
      </c>
      <c r="U34" s="78">
        <f t="shared" si="58"/>
        <v>0</v>
      </c>
      <c r="V34" s="78">
        <f t="shared" si="59"/>
        <v>0</v>
      </c>
      <c r="W34" s="78">
        <f t="shared" si="60"/>
        <v>0</v>
      </c>
      <c r="X34" s="78">
        <f t="shared" si="61"/>
        <v>0</v>
      </c>
      <c r="Y34" s="78">
        <f t="shared" si="62"/>
        <v>0</v>
      </c>
      <c r="Z34" s="79">
        <f t="shared" si="63"/>
        <v>0</v>
      </c>
      <c r="AA34" s="79">
        <f t="shared" si="64"/>
        <v>0</v>
      </c>
      <c r="AB34" s="10"/>
      <c r="AC34" s="80"/>
      <c r="AD34" s="87">
        <f t="shared" ref="AD34" si="76">SUM(P34:Q34)</f>
        <v>0</v>
      </c>
      <c r="AE34" s="49">
        <f t="shared" si="66"/>
        <v>0</v>
      </c>
      <c r="AI34" s="88" t="str">
        <f t="shared" si="67"/>
        <v>Richard K</v>
      </c>
      <c r="AJ34" s="82">
        <f t="shared" ref="AJ34:AP34" si="77">C154</f>
        <v>0</v>
      </c>
      <c r="AK34" s="82">
        <f t="shared" si="77"/>
        <v>0</v>
      </c>
      <c r="AL34" s="82">
        <f t="shared" si="77"/>
        <v>0</v>
      </c>
      <c r="AM34" s="82">
        <f t="shared" si="77"/>
        <v>0</v>
      </c>
      <c r="AN34" s="82">
        <f t="shared" si="77"/>
        <v>0</v>
      </c>
      <c r="AO34" s="82">
        <f t="shared" si="77"/>
        <v>0</v>
      </c>
      <c r="AP34" s="82">
        <f t="shared" si="77"/>
        <v>0</v>
      </c>
      <c r="AQ34" s="89"/>
    </row>
    <row r="35" spans="1:45" ht="20.149999999999999" customHeight="1" x14ac:dyDescent="0.35">
      <c r="A35" s="84" t="s">
        <v>50</v>
      </c>
      <c r="B35" s="85">
        <f t="shared" si="51"/>
        <v>0</v>
      </c>
      <c r="C35" s="85">
        <f t="shared" si="52"/>
        <v>0</v>
      </c>
      <c r="D35" s="85">
        <f t="shared" si="53"/>
        <v>0</v>
      </c>
      <c r="E35" s="85">
        <f t="shared" si="54"/>
        <v>0</v>
      </c>
      <c r="F35" s="85">
        <f>IF(SUM($B35:E35)+AL35&lt;=40,(IF(AL35&lt;=8,AL35,8)), (IF(SUM($B35:E35)&gt;=40, 0, (IF(SUM($B35:E35)&lt;32,8,40-SUM($B35:E35))))))</f>
        <v>0</v>
      </c>
      <c r="G35" s="85">
        <f>IF(SUM($B35:E35)+AL35&lt;=40,(IF(AL35&lt;=8,0,AL35-8)), (IF(SUM($B35:E35)&gt;=40,AL35, (IF(SUM($B35:E35)&lt;32,AL35-8,AL35-F35)))))</f>
        <v>0</v>
      </c>
      <c r="H35" s="85">
        <f>IF(SUM($B35:G35)+AM35&lt;=40,(IF(AM35&lt;=8,AM35,8)), (IF(SUM($B35:G35)&gt;=40, 0, (IF(SUM($B35:G35)&lt;32,8,40-SUM($B35:G35))))))</f>
        <v>0</v>
      </c>
      <c r="I35" s="85">
        <f>IF(SUM($B35:G35)+AM35&lt;=40,(IF(AM35&lt;=8,0,AM35-8)), (IF(SUM($B35:G35)&gt;=40,AM35, (IF(SUM($B35:G35)&lt;32,AM35-8,AM35-H35)))))</f>
        <v>0</v>
      </c>
      <c r="J35" s="85">
        <f>IF(SUM($B35:I35)+AN35&lt;=40,(IF(AN35&lt;=8,AN35,8)), (IF(SUM($B35:I35)&gt;=40, 0, (IF(SUM($B35:I35)&lt;32,8,40-SUM($B35:I35))))))</f>
        <v>0</v>
      </c>
      <c r="K35" s="85">
        <f>IF(SUM($B35:I35)+AN35&lt;=40,(IF(AN35&lt;=8,0,AN35-8)), (IF(SUM($B35:I35)&gt;=40,AN35, (IF(SUM($B35:I35)&lt;32,AN35-8,AN35-J35)))))</f>
        <v>0</v>
      </c>
      <c r="L35" s="85">
        <f>IF(SUM($B35:K35)+AO35&lt;=40,(IF(AO35&lt;=8,AO35,8)), (IF(SUM($B35:K35)&gt;=40, 0, (IF(SUM($B35:K35)&lt;32,8,40-SUM($B35:K35))))))</f>
        <v>0</v>
      </c>
      <c r="M35" s="85">
        <f>IF(SUM($B35:K35)+AO35&lt;=40,(IF(AO35&lt;=8,0,AO35-8)), (IF(SUM($B35:K35)&gt;=40,AO35, (IF(SUM($B35:K35)&lt;32,AO35-8,AO35-L35)))))</f>
        <v>0</v>
      </c>
      <c r="N35" s="85">
        <f>IF(SUM($B35:M35)+AP35&lt;=40,(IF(AP35&lt;=8,AP35,8)), (IF(SUM($B35:M35)&gt;=40, 0, (IF(SUM($B35:M35)&lt;32,8,40-SUM($B35:M35))))))</f>
        <v>0</v>
      </c>
      <c r="O35" s="85">
        <f>IF(SUM($B35:M35)+AP35&lt;=40,(IF(AP35&lt;=8,0,AP35-8)), (IF(SUM($B35:M35)&gt;=40,AP35, (IF(SUM($B35:M35)&lt;32,AP35-8,AP35-N35)))))</f>
        <v>0</v>
      </c>
      <c r="P35" s="22">
        <f t="shared" si="55"/>
        <v>0</v>
      </c>
      <c r="Q35" s="22">
        <f t="shared" si="55"/>
        <v>0</v>
      </c>
      <c r="R35" s="86">
        <v>21</v>
      </c>
      <c r="S35" s="78">
        <f t="shared" si="56"/>
        <v>0</v>
      </c>
      <c r="T35" s="78">
        <f t="shared" si="57"/>
        <v>0</v>
      </c>
      <c r="U35" s="78">
        <f t="shared" si="58"/>
        <v>0</v>
      </c>
      <c r="V35" s="78">
        <f t="shared" si="59"/>
        <v>0</v>
      </c>
      <c r="W35" s="78">
        <f t="shared" si="60"/>
        <v>0</v>
      </c>
      <c r="X35" s="78">
        <f t="shared" si="61"/>
        <v>0</v>
      </c>
      <c r="Y35" s="78">
        <f t="shared" si="62"/>
        <v>0</v>
      </c>
      <c r="Z35" s="79">
        <f t="shared" si="63"/>
        <v>0</v>
      </c>
      <c r="AA35" s="79">
        <f t="shared" si="64"/>
        <v>0</v>
      </c>
      <c r="AB35" s="10"/>
      <c r="AC35" s="80"/>
      <c r="AD35" s="87">
        <f t="shared" ref="AD35" si="78">SUM(P35:Q35)</f>
        <v>0</v>
      </c>
      <c r="AE35" s="49">
        <f t="shared" si="66"/>
        <v>0</v>
      </c>
      <c r="AI35" s="88" t="str">
        <f t="shared" si="67"/>
        <v>Jason D</v>
      </c>
      <c r="AJ35" s="82">
        <f t="shared" ref="AJ35:AP35" si="79">C149</f>
        <v>0</v>
      </c>
      <c r="AK35" s="82">
        <f t="shared" si="79"/>
        <v>0</v>
      </c>
      <c r="AL35" s="82">
        <f t="shared" si="79"/>
        <v>0</v>
      </c>
      <c r="AM35" s="82">
        <f t="shared" si="79"/>
        <v>0</v>
      </c>
      <c r="AN35" s="82">
        <f t="shared" si="79"/>
        <v>0</v>
      </c>
      <c r="AO35" s="82">
        <f t="shared" si="79"/>
        <v>0</v>
      </c>
      <c r="AP35" s="82">
        <f t="shared" si="79"/>
        <v>0</v>
      </c>
      <c r="AQ35" s="89"/>
    </row>
    <row r="36" spans="1:45" ht="20.149999999999999" customHeight="1" x14ac:dyDescent="0.35">
      <c r="A36" s="84" t="s">
        <v>51</v>
      </c>
      <c r="B36" s="122">
        <f>IF(AJ36&lt;=10, AJ36, 10)</f>
        <v>0</v>
      </c>
      <c r="C36" s="122">
        <f>IF(AJ36&lt;=10, 0, AJ36-10)</f>
        <v>0</v>
      </c>
      <c r="D36" s="122">
        <f>IF(AK36&lt;=10, AK36, 10)</f>
        <v>0</v>
      </c>
      <c r="E36" s="122">
        <f>IF(AK36&lt;=10, 0, AK36-10)</f>
        <v>0</v>
      </c>
      <c r="F36" s="122">
        <f>IF(SUM($B36:E36)+AL36&lt;=40,(IF(AL36&lt;=10,AL36,10)), (IF(SUM($B36:E36)&gt;=40, 0, (IF(SUM($B36:E36)&lt;30,10,40-SUM($B36:E36))))))</f>
        <v>0</v>
      </c>
      <c r="G36" s="122">
        <f>IF(SUM($B36:E36)+AL36&lt;=40,(IF(AL36&lt;=10,0,AL36-10)), (IF(SUM($B36:E36)&gt;=40,AL36, (IF(SUM($B36:E36)&lt;30,AL36-10,AL36-F36)))))</f>
        <v>0</v>
      </c>
      <c r="H36" s="122">
        <f>IF(SUM($B36:G36)+AM36&lt;=40,(IF(AM36&lt;=10,AM36,10)), (IF(SUM($B36:G36)&gt;=40, 0, (IF(SUM($B36:G36)&lt;30,10,40-SUM($B36:G36))))))</f>
        <v>0</v>
      </c>
      <c r="I36" s="122">
        <f>IF(SUM($B36:G36)+AM36&lt;=40,(IF(AM36&lt;=10,0,AM36-10)), (IF(SUM($B36:G36)&gt;=40,AM36, (IF(SUM($B36:G36)&lt;30,AM36-10,AM36-H36)))))</f>
        <v>0</v>
      </c>
      <c r="J36" s="122">
        <f>IF(SUM($B36:I36)+AN36&lt;=40,(IF(AN36&lt;=10,AN36,10)), (IF(SUM($B36:I36)&gt;=40, 0, (IF(SUM($B36:I36)&lt;30,10,40-SUM($B36:I36))))))</f>
        <v>0</v>
      </c>
      <c r="K36" s="122">
        <f>IF(SUM($B36:I36)+AN36&lt;=40,(IF(AN36&lt;=10,0,AN36-10)), (IF(SUM($B36:I36)&gt;=40,AN36, (IF(SUM($B36:I36)&lt;30,AN36-10,AN36-J36)))))</f>
        <v>0</v>
      </c>
      <c r="L36" s="122">
        <f>IF(SUM($B36:K36)+AO36&lt;=40,(IF(AO36&lt;=10,AO36,10)), (IF(SUM($B36:K36)&gt;=40, 0, (IF(SUM($B36:K36)&lt;30,10,40-SUM($B36:K36))))))</f>
        <v>0</v>
      </c>
      <c r="M36" s="122">
        <f>IF(SUM($B36:K36)+AO36&lt;=40,(IF(AO36&lt;=10,0,AO36-10)), (IF(SUM($B36:K36)&gt;=40,AO36, (IF(SUM($B36:K36)&lt;30,AO36-10,AO36-L36)))))</f>
        <v>0</v>
      </c>
      <c r="N36" s="122">
        <f>IF(SUM($B36:M36)+AP36&lt;=40,(IF(AP36&lt;=10,AP36,10)), (IF(SUM($B36:M36)&gt;=40, 0, (IF(SUM($B36:M36)&lt;30,10,40-SUM($B36:M36))))))</f>
        <v>0</v>
      </c>
      <c r="O36" s="122">
        <f>IF(SUM($B36:M36)+AP36&lt;=40,(IF(AP36&lt;=10,0,AP36-10)), (IF(SUM($B36:M36)&gt;=40,AP36, (IF(SUM($B36:M36)&lt;30,AP36-10,AP36-N36)))))</f>
        <v>0</v>
      </c>
      <c r="P36" s="22">
        <f t="shared" si="55"/>
        <v>0</v>
      </c>
      <c r="Q36" s="22">
        <f t="shared" si="55"/>
        <v>0</v>
      </c>
      <c r="R36" s="86">
        <v>18.25</v>
      </c>
      <c r="S36" s="78">
        <f t="shared" si="56"/>
        <v>0</v>
      </c>
      <c r="T36" s="78">
        <f t="shared" si="57"/>
        <v>0</v>
      </c>
      <c r="U36" s="78">
        <f t="shared" si="58"/>
        <v>0</v>
      </c>
      <c r="V36" s="78">
        <f t="shared" si="59"/>
        <v>0</v>
      </c>
      <c r="W36" s="78">
        <f t="shared" si="60"/>
        <v>0</v>
      </c>
      <c r="X36" s="78">
        <f t="shared" si="61"/>
        <v>0</v>
      </c>
      <c r="Y36" s="78">
        <f t="shared" si="62"/>
        <v>0</v>
      </c>
      <c r="Z36" s="79">
        <f t="shared" si="63"/>
        <v>0</v>
      </c>
      <c r="AA36" s="79">
        <f t="shared" si="64"/>
        <v>0</v>
      </c>
      <c r="AB36" s="10"/>
      <c r="AC36" s="80"/>
      <c r="AD36" s="87">
        <f t="shared" ref="AD36" si="80">SUM(P36:Q36)</f>
        <v>0</v>
      </c>
      <c r="AE36" s="49">
        <f t="shared" si="66"/>
        <v>0</v>
      </c>
      <c r="AI36" s="88" t="str">
        <f t="shared" si="67"/>
        <v>Brian M</v>
      </c>
      <c r="AJ36" s="82">
        <f t="shared" ref="AJ36:AP36" si="81">C158</f>
        <v>0</v>
      </c>
      <c r="AK36" s="82">
        <f t="shared" si="81"/>
        <v>0</v>
      </c>
      <c r="AL36" s="82">
        <f t="shared" si="81"/>
        <v>0</v>
      </c>
      <c r="AM36" s="82">
        <f t="shared" si="81"/>
        <v>0</v>
      </c>
      <c r="AN36" s="82">
        <f t="shared" si="81"/>
        <v>0</v>
      </c>
      <c r="AO36" s="82">
        <f t="shared" si="81"/>
        <v>0</v>
      </c>
      <c r="AP36" s="82">
        <f t="shared" si="81"/>
        <v>0</v>
      </c>
      <c r="AQ36" s="89"/>
    </row>
    <row r="37" spans="1:45" ht="20.149999999999999" customHeight="1" x14ac:dyDescent="0.35">
      <c r="A37" s="123" t="s">
        <v>52</v>
      </c>
      <c r="B37" s="85">
        <f t="shared" ref="B37" si="82">IF(AJ37&lt;=8, AJ37, 8)</f>
        <v>0</v>
      </c>
      <c r="C37" s="85">
        <f t="shared" ref="C37" si="83">IF(AJ37&lt;=8, 0, AJ37-8)</f>
        <v>0</v>
      </c>
      <c r="D37" s="85">
        <f t="shared" ref="D37" si="84">IF(AK37&lt;=8, AK37, 8)</f>
        <v>0</v>
      </c>
      <c r="E37" s="85">
        <f t="shared" ref="E37" si="85">IF(AK37&lt;=8, 0, AK37-8)</f>
        <v>0</v>
      </c>
      <c r="F37" s="85">
        <f>IF(SUM($B37:E37)+AL37&lt;=40,(IF(AL37&lt;=8,AL37,8)), (IF(SUM($B37:E37)&gt;=40, 0, (IF(SUM($B37:E37)&lt;32,8,40-SUM($B37:E37))))))</f>
        <v>0</v>
      </c>
      <c r="G37" s="85">
        <f>IF(SUM($B37:E37)+AL37&lt;=40,(IF(AL37&lt;=8,0,AL37-8)), (IF(SUM($B37:E37)&gt;=40,AL37, (IF(SUM($B37:E37)&lt;32,AL37-8,AL37-F37)))))</f>
        <v>0</v>
      </c>
      <c r="H37" s="85">
        <f>IF(SUM($B37:G37)+AM37&lt;=40,(IF(AM37&lt;=8,AM37,8)), (IF(SUM($B37:G37)&gt;=40, 0, (IF(SUM($B37:G37)&lt;32,8,40-SUM($B37:G37))))))</f>
        <v>0</v>
      </c>
      <c r="I37" s="85">
        <f>IF(SUM($B37:G37)+AM37&lt;=40,(IF(AM37&lt;=8,0,AM37-8)), (IF(SUM($B37:G37)&gt;=40,AM37, (IF(SUM($B37:G37)&lt;32,AM37-8,AM37-H37)))))</f>
        <v>0</v>
      </c>
      <c r="J37" s="85">
        <f>IF(SUM($B37:I37)+AN37&lt;=40,(IF(AN37&lt;=8,AN37,8)), (IF(SUM($B37:I37)&gt;=40, 0, (IF(SUM($B37:I37)&lt;32,8,40-SUM($B37:I37))))))</f>
        <v>0</v>
      </c>
      <c r="K37" s="85">
        <f>IF(SUM($B37:I37)+AN37&lt;=40,(IF(AN37&lt;=8,0,AN37-8)), (IF(SUM($B37:I37)&gt;=40,AN37, (IF(SUM($B37:I37)&lt;32,AN37-8,AN37-J37)))))</f>
        <v>0</v>
      </c>
      <c r="L37" s="85">
        <f>IF(SUM($B37:K37)+AO37&lt;=40,(IF(AO37&lt;=8,AO37,8)), (IF(SUM($B37:K37)&gt;=40, 0, (IF(SUM($B37:K37)&lt;32,8,40-SUM($B37:K37))))))</f>
        <v>0</v>
      </c>
      <c r="M37" s="85">
        <f>IF(SUM($B37:K37)+AO37&lt;=40,(IF(AO37&lt;=8,0,AO37-8)), (IF(SUM($B37:K37)&gt;=40,AO37, (IF(SUM($B37:K37)&lt;32,AO37-8,AO37-L37)))))</f>
        <v>0</v>
      </c>
      <c r="N37" s="85">
        <f>IF(SUM($B37:M37)+AP37&lt;=40,(IF(AP37&lt;=8,AP37,8)), (IF(SUM($B37:M37)&gt;=40, 0, (IF(SUM($B37:M37)&lt;32,8,40-SUM($B37:M37))))))</f>
        <v>0</v>
      </c>
      <c r="O37" s="85">
        <f>IF(SUM($B37:M37)+AP37&lt;=40,(IF(AP37&lt;=8,0,AP37-8)), (IF(SUM($B37:M37)&gt;=40,AP37, (IF(SUM($B37:M37)&lt;32,AP37-8,AP37-N37)))))</f>
        <v>0</v>
      </c>
      <c r="P37" s="22">
        <f t="shared" si="55"/>
        <v>0</v>
      </c>
      <c r="Q37" s="22">
        <f t="shared" si="55"/>
        <v>0</v>
      </c>
      <c r="R37" s="124">
        <v>15.75</v>
      </c>
      <c r="S37" s="78">
        <f t="shared" si="56"/>
        <v>0</v>
      </c>
      <c r="T37" s="78">
        <f t="shared" si="57"/>
        <v>0</v>
      </c>
      <c r="U37" s="78">
        <f t="shared" si="58"/>
        <v>0</v>
      </c>
      <c r="V37" s="78">
        <f t="shared" si="59"/>
        <v>0</v>
      </c>
      <c r="W37" s="78">
        <f t="shared" si="60"/>
        <v>0</v>
      </c>
      <c r="X37" s="78">
        <f t="shared" si="61"/>
        <v>0</v>
      </c>
      <c r="Y37" s="78">
        <f t="shared" si="62"/>
        <v>0</v>
      </c>
      <c r="Z37" s="79">
        <f t="shared" si="63"/>
        <v>0</v>
      </c>
      <c r="AA37" s="79">
        <f t="shared" si="64"/>
        <v>0</v>
      </c>
      <c r="AB37" s="10"/>
      <c r="AC37" s="80"/>
      <c r="AD37" s="87">
        <f t="shared" ref="AD37" si="86">SUM(P37:Q37)</f>
        <v>0</v>
      </c>
      <c r="AE37" s="49">
        <f t="shared" si="66"/>
        <v>0</v>
      </c>
      <c r="AI37" s="125" t="str">
        <f t="shared" si="67"/>
        <v>Jay P</v>
      </c>
      <c r="AJ37" s="82">
        <f>C167</f>
        <v>0</v>
      </c>
      <c r="AK37" s="82">
        <f t="shared" ref="AK37:AP37" si="87">D167</f>
        <v>0</v>
      </c>
      <c r="AL37" s="82">
        <f t="shared" si="87"/>
        <v>0</v>
      </c>
      <c r="AM37" s="82">
        <f t="shared" si="87"/>
        <v>0</v>
      </c>
      <c r="AN37" s="82">
        <f t="shared" si="87"/>
        <v>0</v>
      </c>
      <c r="AO37" s="82">
        <f t="shared" si="87"/>
        <v>0</v>
      </c>
      <c r="AP37" s="82">
        <f t="shared" si="87"/>
        <v>0</v>
      </c>
      <c r="AQ37" s="89"/>
    </row>
    <row r="38" spans="1:45" ht="20.149999999999999" customHeight="1" x14ac:dyDescent="0.35">
      <c r="A38" s="123" t="s">
        <v>53</v>
      </c>
      <c r="B38" s="85">
        <f t="shared" si="51"/>
        <v>0</v>
      </c>
      <c r="C38" s="85">
        <f t="shared" si="52"/>
        <v>0</v>
      </c>
      <c r="D38" s="85">
        <f t="shared" si="53"/>
        <v>0</v>
      </c>
      <c r="E38" s="85">
        <f t="shared" si="54"/>
        <v>0</v>
      </c>
      <c r="F38" s="85">
        <f>IF(SUM($B38:E38)+AL38&lt;=40,(IF(AL38&lt;=8,AL38,8)), (IF(SUM($B38:E38)&gt;=40, 0, (IF(SUM($B38:E38)&lt;32,8,40-SUM($B38:E38))))))</f>
        <v>0</v>
      </c>
      <c r="G38" s="85">
        <f>IF(SUM($B38:E38)+AL38&lt;=40,(IF(AL38&lt;=8,0,AL38-8)), (IF(SUM($B38:E38)&gt;=40,AL38, (IF(SUM($B38:E38)&lt;32,AL38-8,AL38-F38)))))</f>
        <v>0</v>
      </c>
      <c r="H38" s="85">
        <f>IF(SUM($B38:G38)+AM38&lt;=40,(IF(AM38&lt;=8,AM38,8)), (IF(SUM($B38:G38)&gt;=40, 0, (IF(SUM($B38:G38)&lt;32,8,40-SUM($B38:G38))))))</f>
        <v>0</v>
      </c>
      <c r="I38" s="85">
        <f>IF(SUM($B38:G38)+AM38&lt;=40,(IF(AM38&lt;=8,0,AM38-8)), (IF(SUM($B38:G38)&gt;=40,AM38, (IF(SUM($B38:G38)&lt;32,AM38-8,AM38-H38)))))</f>
        <v>0</v>
      </c>
      <c r="J38" s="85">
        <f>IF(SUM($B38:I38)+AN38&lt;=40,(IF(AN38&lt;=8,AN38,8)), (IF(SUM($B38:I38)&gt;=40, 0, (IF(SUM($B38:I38)&lt;32,8,40-SUM($B38:I38))))))</f>
        <v>0</v>
      </c>
      <c r="K38" s="85">
        <f>IF(SUM($B38:I38)+AN38&lt;=40,(IF(AN38&lt;=8,0,AN38-8)), (IF(SUM($B38:I38)&gt;=40,AN38, (IF(SUM($B38:I38)&lt;32,AN38-8,AN38-J38)))))</f>
        <v>0</v>
      </c>
      <c r="L38" s="85">
        <f>IF(SUM($B38:K38)+AO38&lt;=40,(IF(AO38&lt;=8,AO38,8)), (IF(SUM($B38:K38)&gt;=40, 0, (IF(SUM($B38:K38)&lt;32,8,40-SUM($B38:K38))))))</f>
        <v>0</v>
      </c>
      <c r="M38" s="85">
        <f>IF(SUM($B38:K38)+AO38&lt;=40,(IF(AO38&lt;=8,0,AO38-8)), (IF(SUM($B38:K38)&gt;=40,AO38, (IF(SUM($B38:K38)&lt;32,AO38-8,AO38-L38)))))</f>
        <v>0</v>
      </c>
      <c r="N38" s="85">
        <f>IF(SUM($B38:M38)+AP38&lt;=40,(IF(AP38&lt;=8,AP38,8)), (IF(SUM($B38:M38)&gt;=40, 0, (IF(SUM($B38:M38)&lt;32,8,40-SUM($B38:M38))))))</f>
        <v>0</v>
      </c>
      <c r="O38" s="85">
        <f>IF(SUM($B38:M38)+AP38&lt;=40,(IF(AP38&lt;=8,0,AP38-8)), (IF(SUM($B38:M38)&gt;=40,AP38, (IF(SUM($B38:M38)&lt;32,AP38-8,AP38-N38)))))</f>
        <v>0</v>
      </c>
      <c r="P38" s="22">
        <f t="shared" si="55"/>
        <v>0</v>
      </c>
      <c r="Q38" s="22">
        <f t="shared" si="55"/>
        <v>0</v>
      </c>
      <c r="R38" s="86">
        <v>16</v>
      </c>
      <c r="S38" s="78">
        <f t="shared" si="56"/>
        <v>0</v>
      </c>
      <c r="T38" s="78">
        <f t="shared" si="57"/>
        <v>0</v>
      </c>
      <c r="U38" s="78">
        <f t="shared" si="58"/>
        <v>0</v>
      </c>
      <c r="V38" s="78">
        <f t="shared" si="59"/>
        <v>0</v>
      </c>
      <c r="W38" s="78">
        <f t="shared" si="60"/>
        <v>0</v>
      </c>
      <c r="X38" s="78">
        <f t="shared" si="61"/>
        <v>0</v>
      </c>
      <c r="Y38" s="78">
        <f t="shared" si="62"/>
        <v>0</v>
      </c>
      <c r="Z38" s="79">
        <f t="shared" si="63"/>
        <v>0</v>
      </c>
      <c r="AA38" s="79">
        <f t="shared" si="64"/>
        <v>0</v>
      </c>
      <c r="AB38" s="10"/>
      <c r="AC38" s="80"/>
      <c r="AD38" s="87">
        <f t="shared" ref="AD38" si="88">SUM(P38:Q38)</f>
        <v>0</v>
      </c>
      <c r="AE38" s="49">
        <f t="shared" si="66"/>
        <v>0</v>
      </c>
      <c r="AI38" s="125" t="str">
        <f t="shared" si="67"/>
        <v>Carl D</v>
      </c>
      <c r="AJ38" s="82">
        <f t="shared" ref="AJ38:AP38" si="89">C148</f>
        <v>0</v>
      </c>
      <c r="AK38" s="82">
        <f t="shared" si="89"/>
        <v>0</v>
      </c>
      <c r="AL38" s="82">
        <f t="shared" si="89"/>
        <v>0</v>
      </c>
      <c r="AM38" s="82">
        <f t="shared" si="89"/>
        <v>0</v>
      </c>
      <c r="AN38" s="82">
        <f t="shared" si="89"/>
        <v>0</v>
      </c>
      <c r="AO38" s="82">
        <f t="shared" si="89"/>
        <v>0</v>
      </c>
      <c r="AP38" s="82">
        <f t="shared" si="89"/>
        <v>0</v>
      </c>
      <c r="AQ38" s="89"/>
    </row>
    <row r="39" spans="1:45" ht="20.149999999999999" customHeight="1" x14ac:dyDescent="0.35">
      <c r="A39" s="123" t="s">
        <v>54</v>
      </c>
      <c r="B39" s="85">
        <f t="shared" si="51"/>
        <v>0</v>
      </c>
      <c r="C39" s="85">
        <f t="shared" si="52"/>
        <v>0</v>
      </c>
      <c r="D39" s="85">
        <f t="shared" si="53"/>
        <v>0</v>
      </c>
      <c r="E39" s="85">
        <f t="shared" si="54"/>
        <v>0</v>
      </c>
      <c r="F39" s="85">
        <f>IF(SUM($B39:E39)+AL39&lt;=40,(IF(AL39&lt;=8,AL39,8)), (IF(SUM($B39:E39)&gt;=40, 0, (IF(SUM($B39:E39)&lt;32,8,40-SUM($B39:E39))))))</f>
        <v>0</v>
      </c>
      <c r="G39" s="85">
        <f>IF(SUM($B39:E39)+AL39&lt;=40,(IF(AL39&lt;=8,0,AL39-8)), (IF(SUM($B39:E39)&gt;=40,AL39, (IF(SUM($B39:E39)&lt;32,AL39-8,AL39-F39)))))</f>
        <v>0</v>
      </c>
      <c r="H39" s="85">
        <f>IF(SUM($B39:G39)+AM39&lt;=40,(IF(AM39&lt;=8,AM39,8)), (IF(SUM($B39:G39)&gt;=40, 0, (IF(SUM($B39:G39)&lt;32,8,40-SUM($B39:G39))))))</f>
        <v>0</v>
      </c>
      <c r="I39" s="85">
        <f>IF(SUM($B39:G39)+AM39&lt;=40,(IF(AM39&lt;=8,0,AM39-8)), (IF(SUM($B39:G39)&gt;=40,AM39, (IF(SUM($B39:G39)&lt;32,AM39-8,AM39-H39)))))</f>
        <v>0</v>
      </c>
      <c r="J39" s="85">
        <f>IF(SUM($B39:I39)+AN39&lt;=40,(IF(AN39&lt;=8,AN39,8)), (IF(SUM($B39:I39)&gt;=40, 0, (IF(SUM($B39:I39)&lt;32,8,40-SUM($B39:I39))))))</f>
        <v>0</v>
      </c>
      <c r="K39" s="85">
        <f>IF(SUM($B39:I39)+AN39&lt;=40,(IF(AN39&lt;=8,0,AN39-8)), (IF(SUM($B39:I39)&gt;=40,AN39, (IF(SUM($B39:I39)&lt;32,AN39-8,AN39-J39)))))</f>
        <v>0</v>
      </c>
      <c r="L39" s="85">
        <f>IF(SUM($B39:K39)+AO39&lt;=40,(IF(AO39&lt;=8,AO39,8)), (IF(SUM($B39:K39)&gt;=40, 0, (IF(SUM($B39:K39)&lt;32,8,40-SUM($B39:K39))))))</f>
        <v>0</v>
      </c>
      <c r="M39" s="85">
        <f>IF(SUM($B39:K39)+AO39&lt;=40,(IF(AO39&lt;=8,0,AO39-8)), (IF(SUM($B39:K39)&gt;=40,AO39, (IF(SUM($B39:K39)&lt;32,AO39-8,AO39-L39)))))</f>
        <v>0</v>
      </c>
      <c r="N39" s="85">
        <f>IF(SUM($B39:M39)+AP39&lt;=40,(IF(AP39&lt;=8,AP39,8)), (IF(SUM($B39:M39)&gt;=40, 0, (IF(SUM($B39:M39)&lt;32,8,40-SUM($B39:M39))))))</f>
        <v>0</v>
      </c>
      <c r="O39" s="85">
        <f>IF(SUM($B39:M39)+AP39&lt;=40,(IF(AP39&lt;=8,0,AP39-8)), (IF(SUM($B39:M39)&gt;=40,AP39, (IF(SUM($B39:M39)&lt;32,AP39-8,AP39-N39)))))</f>
        <v>0</v>
      </c>
      <c r="P39" s="22">
        <f t="shared" si="55"/>
        <v>0</v>
      </c>
      <c r="Q39" s="22">
        <f t="shared" si="55"/>
        <v>0</v>
      </c>
      <c r="R39" s="86">
        <v>21</v>
      </c>
      <c r="S39" s="78">
        <f t="shared" si="56"/>
        <v>0</v>
      </c>
      <c r="T39" s="78">
        <f t="shared" si="57"/>
        <v>0</v>
      </c>
      <c r="U39" s="78">
        <f t="shared" si="58"/>
        <v>0</v>
      </c>
      <c r="V39" s="78">
        <f t="shared" si="59"/>
        <v>0</v>
      </c>
      <c r="W39" s="78">
        <f t="shared" si="60"/>
        <v>0</v>
      </c>
      <c r="X39" s="78">
        <f t="shared" si="61"/>
        <v>0</v>
      </c>
      <c r="Y39" s="78">
        <f t="shared" si="62"/>
        <v>0</v>
      </c>
      <c r="Z39" s="79">
        <f t="shared" si="63"/>
        <v>0</v>
      </c>
      <c r="AA39" s="79">
        <f t="shared" si="64"/>
        <v>0</v>
      </c>
      <c r="AB39" s="10"/>
      <c r="AC39" s="80"/>
      <c r="AD39" s="87">
        <f t="shared" ref="AD39" si="90">SUM(P39:Q39)</f>
        <v>0</v>
      </c>
      <c r="AE39" s="49">
        <f t="shared" si="66"/>
        <v>0</v>
      </c>
      <c r="AI39" s="125" t="str">
        <f t="shared" si="67"/>
        <v>Michael S</v>
      </c>
      <c r="AJ39" s="82">
        <f t="shared" ref="AJ39:AP39" si="91">C174</f>
        <v>0</v>
      </c>
      <c r="AK39" s="82">
        <f t="shared" si="91"/>
        <v>0</v>
      </c>
      <c r="AL39" s="82">
        <f t="shared" si="91"/>
        <v>0</v>
      </c>
      <c r="AM39" s="82">
        <f t="shared" si="91"/>
        <v>0</v>
      </c>
      <c r="AN39" s="82">
        <f t="shared" si="91"/>
        <v>0</v>
      </c>
      <c r="AO39" s="82">
        <f t="shared" si="91"/>
        <v>0</v>
      </c>
      <c r="AP39" s="82">
        <f t="shared" si="91"/>
        <v>0</v>
      </c>
      <c r="AQ39" s="89"/>
    </row>
    <row r="40" spans="1:45" ht="20.149999999999999" customHeight="1" x14ac:dyDescent="0.35">
      <c r="A40" s="123" t="s">
        <v>55</v>
      </c>
      <c r="B40" s="85">
        <f t="shared" si="51"/>
        <v>0</v>
      </c>
      <c r="C40" s="85">
        <f t="shared" si="52"/>
        <v>0</v>
      </c>
      <c r="D40" s="85">
        <f t="shared" si="53"/>
        <v>0</v>
      </c>
      <c r="E40" s="85">
        <f t="shared" si="54"/>
        <v>0</v>
      </c>
      <c r="F40" s="85">
        <f>IF(SUM($B40:E40)+AL40&lt;=40,(IF(AL40&lt;=8,AL40,8)), (IF(SUM($B40:E40)&gt;=40, 0, (IF(SUM($B40:E40)&lt;32,8,40-SUM($B40:E40))))))</f>
        <v>0</v>
      </c>
      <c r="G40" s="85">
        <f>IF(SUM($B40:E40)+AL40&lt;=40,(IF(AL40&lt;=8,0,AL40-8)), (IF(SUM($B40:E40)&gt;=40,AL40, (IF(SUM($B40:E40)&lt;32,AL40-8,AL40-F40)))))</f>
        <v>0</v>
      </c>
      <c r="H40" s="85">
        <f>IF(SUM($B40:G40)+AM40&lt;=40,(IF(AM40&lt;=8,AM40,8)), (IF(SUM($B40:G40)&gt;=40, 0, (IF(SUM($B40:G40)&lt;32,8,40-SUM($B40:G40))))))</f>
        <v>0</v>
      </c>
      <c r="I40" s="85">
        <f>IF(SUM($B40:G40)+AM40&lt;=40,(IF(AM40&lt;=8,0,AM40-8)), (IF(SUM($B40:G40)&gt;=40,AM40, (IF(SUM($B40:G40)&lt;32,AM40-8,AM40-H40)))))</f>
        <v>0</v>
      </c>
      <c r="J40" s="85">
        <f>IF(SUM($B40:I40)+AN40&lt;=40,(IF(AN40&lt;=8,AN40,8)), (IF(SUM($B40:I40)&gt;=40, 0, (IF(SUM($B40:I40)&lt;32,8,40-SUM($B40:I40))))))</f>
        <v>0</v>
      </c>
      <c r="K40" s="85">
        <f>IF(SUM($B40:I40)+AN40&lt;=40,(IF(AN40&lt;=8,0,AN40-8)), (IF(SUM($B40:I40)&gt;=40,AN40, (IF(SUM($B40:I40)&lt;32,AN40-8,AN40-J40)))))</f>
        <v>0</v>
      </c>
      <c r="L40" s="85">
        <f>IF(SUM($B40:K40)+AO40&lt;=40,(IF(AO40&lt;=8,AO40,8)), (IF(SUM($B40:K40)&gt;=40, 0, (IF(SUM($B40:K40)&lt;32,8,40-SUM($B40:K40))))))</f>
        <v>0</v>
      </c>
      <c r="M40" s="85">
        <f>IF(SUM($B40:K40)+AO40&lt;=40,(IF(AO40&lt;=8,0,AO40-8)), (IF(SUM($B40:K40)&gt;=40,AO40, (IF(SUM($B40:K40)&lt;32,AO40-8,AO40-L40)))))</f>
        <v>0</v>
      </c>
      <c r="N40" s="85">
        <f>IF(SUM($B40:M40)+AP40&lt;=40,(IF(AP40&lt;=8,AP40,8)), (IF(SUM($B40:M40)&gt;=40, 0, (IF(SUM($B40:M40)&lt;32,8,40-SUM($B40:M40))))))</f>
        <v>0</v>
      </c>
      <c r="O40" s="85">
        <f>IF(SUM($B40:M40)+AP40&lt;=40,(IF(AP40&lt;=8,0,AP40-8)), (IF(SUM($B40:M40)&gt;=40,AP40, (IF(SUM($B40:M40)&lt;32,AP40-8,AP40-N40)))))</f>
        <v>0</v>
      </c>
      <c r="P40" s="22">
        <f t="shared" si="55"/>
        <v>0</v>
      </c>
      <c r="Q40" s="22">
        <f t="shared" si="55"/>
        <v>0</v>
      </c>
      <c r="R40" s="86">
        <v>17</v>
      </c>
      <c r="S40" s="78">
        <f t="shared" si="56"/>
        <v>0</v>
      </c>
      <c r="T40" s="78">
        <f t="shared" si="57"/>
        <v>0</v>
      </c>
      <c r="U40" s="78">
        <f t="shared" si="58"/>
        <v>0</v>
      </c>
      <c r="V40" s="78">
        <f t="shared" si="59"/>
        <v>0</v>
      </c>
      <c r="W40" s="78">
        <f t="shared" si="60"/>
        <v>0</v>
      </c>
      <c r="X40" s="78">
        <f t="shared" si="61"/>
        <v>0</v>
      </c>
      <c r="Y40" s="78">
        <f t="shared" si="62"/>
        <v>0</v>
      </c>
      <c r="Z40" s="79">
        <f t="shared" si="63"/>
        <v>0</v>
      </c>
      <c r="AA40" s="79">
        <f t="shared" si="64"/>
        <v>0</v>
      </c>
      <c r="AB40" s="10"/>
      <c r="AC40" s="80"/>
      <c r="AD40" s="87">
        <f t="shared" ref="AD40" si="92">SUM(P40:Q40)</f>
        <v>0</v>
      </c>
      <c r="AE40" s="49">
        <f t="shared" si="66"/>
        <v>0</v>
      </c>
      <c r="AI40" s="125" t="str">
        <f t="shared" si="67"/>
        <v>Allester</v>
      </c>
      <c r="AJ40" s="82">
        <f t="shared" ref="AJ40:AP40" si="93">C166</f>
        <v>0</v>
      </c>
      <c r="AK40" s="82">
        <f t="shared" si="93"/>
        <v>0</v>
      </c>
      <c r="AL40" s="82">
        <f t="shared" si="93"/>
        <v>0</v>
      </c>
      <c r="AM40" s="82">
        <f t="shared" si="93"/>
        <v>0</v>
      </c>
      <c r="AN40" s="82">
        <f t="shared" si="93"/>
        <v>0</v>
      </c>
      <c r="AO40" s="82">
        <f t="shared" si="93"/>
        <v>0</v>
      </c>
      <c r="AP40" s="82">
        <f t="shared" si="93"/>
        <v>0</v>
      </c>
      <c r="AQ40" s="89"/>
    </row>
    <row r="41" spans="1:45" ht="20.149999999999999" customHeight="1" x14ac:dyDescent="0.35">
      <c r="A41" s="123" t="s">
        <v>56</v>
      </c>
      <c r="B41" s="85">
        <f t="shared" si="51"/>
        <v>0</v>
      </c>
      <c r="C41" s="85">
        <f t="shared" si="52"/>
        <v>0</v>
      </c>
      <c r="D41" s="85">
        <f t="shared" si="53"/>
        <v>0</v>
      </c>
      <c r="E41" s="85">
        <f t="shared" si="54"/>
        <v>0</v>
      </c>
      <c r="F41" s="85">
        <f>IF(SUM($B41:E41)+AL41&lt;=40,(IF(AL41&lt;=8,AL41,8)), (IF(SUM($B41:E41)&gt;=40, 0, (IF(SUM($B41:E41)&lt;32,8,40-SUM($B41:E41))))))</f>
        <v>0</v>
      </c>
      <c r="G41" s="85">
        <f>IF(SUM($B41:E41)+AL41&lt;=40,(IF(AL41&lt;=8,0,AL41-8)), (IF(SUM($B41:E41)&gt;=40,AL41, (IF(SUM($B41:E41)&lt;32,AL41-8,AL41-F41)))))</f>
        <v>0</v>
      </c>
      <c r="H41" s="85">
        <f>IF(SUM($B41:G41)+AM41&lt;=40,(IF(AM41&lt;=8,AM41,8)), (IF(SUM($B41:G41)&gt;=40, 0, (IF(SUM($B41:G41)&lt;32,8,40-SUM($B41:G41))))))</f>
        <v>0</v>
      </c>
      <c r="I41" s="85">
        <f>IF(SUM($B41:G41)+AM41&lt;=40,(IF(AM41&lt;=8,0,AM41-8)), (IF(SUM($B41:G41)&gt;=40,AM41, (IF(SUM($B41:G41)&lt;32,AM41-8,AM41-H41)))))</f>
        <v>0</v>
      </c>
      <c r="J41" s="85">
        <f>IF(SUM($B41:I41)+AN41&lt;=40,(IF(AN41&lt;=8,AN41,8)), (IF(SUM($B41:I41)&gt;=40, 0, (IF(SUM($B41:I41)&lt;32,8,40-SUM($B41:I41))))))</f>
        <v>0</v>
      </c>
      <c r="K41" s="85">
        <f>IF(SUM($B41:I41)+AN41&lt;=40,(IF(AN41&lt;=8,0,AN41-8)), (IF(SUM($B41:I41)&gt;=40,AN41, (IF(SUM($B41:I41)&lt;32,AN41-8,AN41-J41)))))</f>
        <v>0</v>
      </c>
      <c r="L41" s="85">
        <f>IF(SUM($B41:K41)+AO41&lt;=40,(IF(AO41&lt;=8,AO41,8)), (IF(SUM($B41:K41)&gt;=40, 0, (IF(SUM($B41:K41)&lt;32,8,40-SUM($B41:K41))))))</f>
        <v>0</v>
      </c>
      <c r="M41" s="85">
        <f>IF(SUM($B41:K41)+AO41&lt;=40,(IF(AO41&lt;=8,0,AO41-8)), (IF(SUM($B41:K41)&gt;=40,AO41, (IF(SUM($B41:K41)&lt;32,AO41-8,AO41-L41)))))</f>
        <v>0</v>
      </c>
      <c r="N41" s="85">
        <f>IF(SUM($B41:M41)+AP41&lt;=40,(IF(AP41&lt;=8,AP41,8)), (IF(SUM($B41:M41)&gt;=40, 0, (IF(SUM($B41:M41)&lt;32,8,40-SUM($B41:M41))))))</f>
        <v>0</v>
      </c>
      <c r="O41" s="85">
        <f>IF(SUM($B41:M41)+AP41&lt;=40,(IF(AP41&lt;=8,0,AP41-8)), (IF(SUM($B41:M41)&gt;=40,AP41, (IF(SUM($B41:M41)&lt;32,AP41-8,AP41-N41)))))</f>
        <v>0</v>
      </c>
      <c r="P41" s="22">
        <f t="shared" si="55"/>
        <v>0</v>
      </c>
      <c r="Q41" s="22">
        <f t="shared" si="55"/>
        <v>0</v>
      </c>
      <c r="R41" s="124">
        <v>16.5</v>
      </c>
      <c r="S41" s="78">
        <f t="shared" si="56"/>
        <v>0</v>
      </c>
      <c r="T41" s="78">
        <f t="shared" si="57"/>
        <v>0</v>
      </c>
      <c r="U41" s="78">
        <f t="shared" si="58"/>
        <v>0</v>
      </c>
      <c r="V41" s="78">
        <f t="shared" si="59"/>
        <v>0</v>
      </c>
      <c r="W41" s="78">
        <f t="shared" si="60"/>
        <v>0</v>
      </c>
      <c r="X41" s="78">
        <f t="shared" si="61"/>
        <v>0</v>
      </c>
      <c r="Y41" s="78">
        <f t="shared" si="62"/>
        <v>0</v>
      </c>
      <c r="Z41" s="79">
        <f t="shared" si="63"/>
        <v>0</v>
      </c>
      <c r="AA41" s="79">
        <f t="shared" si="64"/>
        <v>0</v>
      </c>
      <c r="AB41" s="10"/>
      <c r="AC41" s="80"/>
      <c r="AD41" s="87">
        <f t="shared" ref="AD41" si="94">SUM(P41:Q41)</f>
        <v>0</v>
      </c>
      <c r="AE41" s="49">
        <f t="shared" si="66"/>
        <v>0</v>
      </c>
      <c r="AI41" s="125" t="str">
        <f t="shared" si="67"/>
        <v>Rydell M</v>
      </c>
      <c r="AJ41" s="82">
        <f t="shared" ref="AJ41:AP41" si="95">C159</f>
        <v>0</v>
      </c>
      <c r="AK41" s="82">
        <f t="shared" si="95"/>
        <v>0</v>
      </c>
      <c r="AL41" s="82">
        <f t="shared" si="95"/>
        <v>0</v>
      </c>
      <c r="AM41" s="82">
        <f t="shared" si="95"/>
        <v>0</v>
      </c>
      <c r="AN41" s="82">
        <f t="shared" si="95"/>
        <v>0</v>
      </c>
      <c r="AO41" s="82">
        <f t="shared" si="95"/>
        <v>0</v>
      </c>
      <c r="AP41" s="82">
        <f t="shared" si="95"/>
        <v>0</v>
      </c>
      <c r="AQ41" s="89"/>
    </row>
    <row r="42" spans="1:45" ht="20.149999999999999" customHeight="1" x14ac:dyDescent="0.35">
      <c r="A42" s="123" t="s">
        <v>57</v>
      </c>
      <c r="B42" s="85" t="e">
        <f t="shared" si="51"/>
        <v>#REF!</v>
      </c>
      <c r="C42" s="85" t="e">
        <f t="shared" si="52"/>
        <v>#REF!</v>
      </c>
      <c r="D42" s="85" t="e">
        <f t="shared" si="53"/>
        <v>#REF!</v>
      </c>
      <c r="E42" s="85" t="e">
        <f t="shared" si="54"/>
        <v>#REF!</v>
      </c>
      <c r="F42" s="85" t="e">
        <f>IF(SUM($B42:E42)+AL42&lt;=40,(IF(AL42&lt;=8,AL42,8)), (IF(SUM($B42:E42)&gt;=40, 0, (IF(SUM($B42:E42)&lt;32,8,40-SUM($B42:E42))))))</f>
        <v>#REF!</v>
      </c>
      <c r="G42" s="85" t="e">
        <f>IF(SUM($B42:E42)+AL42&lt;=40,(IF(AL42&lt;=8,0,AL42-8)), (IF(SUM($B42:E42)&gt;=40,AL42, (IF(SUM($B42:E42)&lt;32,AL42-8,AL42-F42)))))</f>
        <v>#REF!</v>
      </c>
      <c r="H42" s="85" t="e">
        <f>IF(SUM($B42:G42)+AM42&lt;=40,(IF(AM42&lt;=8,AM42,8)), (IF(SUM($B42:G42)&gt;=40, 0, (IF(SUM($B42:G42)&lt;32,8,40-SUM($B42:G42))))))</f>
        <v>#REF!</v>
      </c>
      <c r="I42" s="85" t="e">
        <f>IF(SUM($B42:G42)+AM42&lt;=40,(IF(AM42&lt;=8,0,AM42-8)), (IF(SUM($B42:G42)&gt;=40,AM42, (IF(SUM($B42:G42)&lt;32,AM42-8,AM42-H42)))))</f>
        <v>#REF!</v>
      </c>
      <c r="J42" s="85" t="e">
        <f>IF(SUM($B42:I42)+AN42&lt;=40,(IF(AN42&lt;=8,AN42,8)), (IF(SUM($B42:I42)&gt;=40, 0, (IF(SUM($B42:I42)&lt;32,8,40-SUM($B42:I42))))))</f>
        <v>#REF!</v>
      </c>
      <c r="K42" s="85" t="e">
        <f>IF(SUM($B42:I42)+AN42&lt;=40,(IF(AN42&lt;=8,0,AN42-8)), (IF(SUM($B42:I42)&gt;=40,AN42, (IF(SUM($B42:I42)&lt;32,AN42-8,AN42-J42)))))</f>
        <v>#REF!</v>
      </c>
      <c r="L42" s="85" t="e">
        <f>IF(SUM($B42:K42)+AO42&lt;=40,(IF(AO42&lt;=8,AO42,8)), (IF(SUM($B42:K42)&gt;=40, 0, (IF(SUM($B42:K42)&lt;32,8,40-SUM($B42:K42))))))</f>
        <v>#REF!</v>
      </c>
      <c r="M42" s="85" t="e">
        <f>IF(SUM($B42:K42)+AO42&lt;=40,(IF(AO42&lt;=8,0,AO42-8)), (IF(SUM($B42:K42)&gt;=40,AO42, (IF(SUM($B42:K42)&lt;32,AO42-8,AO42-L42)))))</f>
        <v>#REF!</v>
      </c>
      <c r="N42" s="85" t="e">
        <f>IF(SUM($B42:M42)+AP42&lt;=40,(IF(AP42&lt;=8,AP42,8)), (IF(SUM($B42:M42)&gt;=40, 0, (IF(SUM($B42:M42)&lt;32,8,40-SUM($B42:M42))))))</f>
        <v>#REF!</v>
      </c>
      <c r="O42" s="85" t="e">
        <f>IF(SUM($B42:M42)+AP42&lt;=40,(IF(AP42&lt;=8,0,AP42-8)), (IF(SUM($B42:M42)&gt;=40,AP42, (IF(SUM($B42:M42)&lt;32,AP42-8,AP42-N42)))))</f>
        <v>#REF!</v>
      </c>
      <c r="P42" s="22" t="e">
        <f t="shared" si="55"/>
        <v>#REF!</v>
      </c>
      <c r="Q42" s="22" t="e">
        <f t="shared" si="55"/>
        <v>#REF!</v>
      </c>
      <c r="R42" s="86">
        <v>17</v>
      </c>
      <c r="S42" s="78" t="e">
        <f t="shared" si="56"/>
        <v>#REF!</v>
      </c>
      <c r="T42" s="78" t="e">
        <f t="shared" si="57"/>
        <v>#REF!</v>
      </c>
      <c r="U42" s="78" t="e">
        <f t="shared" si="58"/>
        <v>#REF!</v>
      </c>
      <c r="V42" s="78" t="e">
        <f t="shared" si="59"/>
        <v>#REF!</v>
      </c>
      <c r="W42" s="78" t="e">
        <f t="shared" si="60"/>
        <v>#REF!</v>
      </c>
      <c r="X42" s="78" t="e">
        <f t="shared" si="61"/>
        <v>#REF!</v>
      </c>
      <c r="Y42" s="78" t="e">
        <f t="shared" si="62"/>
        <v>#REF!</v>
      </c>
      <c r="Z42" s="79" t="e">
        <f t="shared" si="63"/>
        <v>#REF!</v>
      </c>
      <c r="AA42" s="79" t="e">
        <f t="shared" si="64"/>
        <v>#REF!</v>
      </c>
      <c r="AB42" s="10"/>
      <c r="AC42" s="80"/>
      <c r="AD42" s="87" t="e">
        <f t="shared" ref="AD42" si="96">SUM(P42:Q42)</f>
        <v>#REF!</v>
      </c>
      <c r="AE42" s="49" t="e">
        <f t="shared" si="66"/>
        <v>#REF!</v>
      </c>
      <c r="AI42" s="125" t="str">
        <f t="shared" si="67"/>
        <v>Lemo I</v>
      </c>
      <c r="AJ42" s="82" t="e">
        <f>#REF!</f>
        <v>#REF!</v>
      </c>
      <c r="AK42" s="82" t="e">
        <f>#REF!</f>
        <v>#REF!</v>
      </c>
      <c r="AL42" s="82" t="e">
        <f>#REF!</f>
        <v>#REF!</v>
      </c>
      <c r="AM42" s="82" t="e">
        <f>#REF!</f>
        <v>#REF!</v>
      </c>
      <c r="AN42" s="82" t="e">
        <f>#REF!</f>
        <v>#REF!</v>
      </c>
      <c r="AO42" s="82" t="e">
        <f>#REF!</f>
        <v>#REF!</v>
      </c>
      <c r="AP42" s="82" t="e">
        <f>#REF!</f>
        <v>#REF!</v>
      </c>
      <c r="AQ42" s="89"/>
    </row>
    <row r="43" spans="1:45" ht="20.149999999999999" customHeight="1" x14ac:dyDescent="0.35">
      <c r="A43" s="123" t="s">
        <v>58</v>
      </c>
      <c r="B43" s="85">
        <f t="shared" si="51"/>
        <v>0</v>
      </c>
      <c r="C43" s="85">
        <f t="shared" si="52"/>
        <v>0</v>
      </c>
      <c r="D43" s="85">
        <f t="shared" si="53"/>
        <v>0</v>
      </c>
      <c r="E43" s="85">
        <f t="shared" si="54"/>
        <v>0</v>
      </c>
      <c r="F43" s="85">
        <f>IF(SUM($B43:E43)+AL43&lt;=40,(IF(AL43&lt;=8,AL43,8)), (IF(SUM($B43:E43)&gt;=40, 0, (IF(SUM($B43:E43)&lt;32,8,40-SUM($B43:E43))))))</f>
        <v>0</v>
      </c>
      <c r="G43" s="85">
        <f>IF(SUM($B43:E43)+AL43&lt;=40,(IF(AL43&lt;=8,0,AL43-8)), (IF(SUM($B43:E43)&gt;=40,AL43, (IF(SUM($B43:E43)&lt;32,AL43-8,AL43-F43)))))</f>
        <v>0</v>
      </c>
      <c r="H43" s="85">
        <f>IF(SUM($B43:G43)+AM43&lt;=40,(IF(AM43&lt;=8,AM43,8)), (IF(SUM($B43:G43)&gt;=40, 0, (IF(SUM($B43:G43)&lt;32,8,40-SUM($B43:G43))))))</f>
        <v>0</v>
      </c>
      <c r="I43" s="85">
        <f>IF(SUM($B43:G43)+AM43&lt;=40,(IF(AM43&lt;=8,0,AM43-8)), (IF(SUM($B43:G43)&gt;=40,AM43, (IF(SUM($B43:G43)&lt;32,AM43-8,AM43-H43)))))</f>
        <v>0</v>
      </c>
      <c r="J43" s="85">
        <f>IF(SUM($B43:I43)+AN43&lt;=40,(IF(AN43&lt;=8,AN43,8)), (IF(SUM($B43:I43)&gt;=40, 0, (IF(SUM($B43:I43)&lt;32,8,40-SUM($B43:I43))))))</f>
        <v>0</v>
      </c>
      <c r="K43" s="85">
        <f>IF(SUM($B43:I43)+AN43&lt;=40,(IF(AN43&lt;=8,0,AN43-8)), (IF(SUM($B43:I43)&gt;=40,AN43, (IF(SUM($B43:I43)&lt;32,AN43-8,AN43-J43)))))</f>
        <v>0</v>
      </c>
      <c r="L43" s="85">
        <f>IF(SUM($B43:K43)+AO43&lt;=40,(IF(AO43&lt;=8,AO43,8)), (IF(SUM($B43:K43)&gt;=40, 0, (IF(SUM($B43:K43)&lt;32,8,40-SUM($B43:K43))))))</f>
        <v>0</v>
      </c>
      <c r="M43" s="85">
        <f>IF(SUM($B43:K43)+AO43&lt;=40,(IF(AO43&lt;=8,0,AO43-8)), (IF(SUM($B43:K43)&gt;=40,AO43, (IF(SUM($B43:K43)&lt;32,AO43-8,AO43-L43)))))</f>
        <v>0</v>
      </c>
      <c r="N43" s="85">
        <f>IF(SUM($B43:M43)+AP43&lt;=40,(IF(AP43&lt;=8,AP43,8)), (IF(SUM($B43:M43)&gt;=40, 0, (IF(SUM($B43:M43)&lt;32,8,40-SUM($B43:M43))))))</f>
        <v>0</v>
      </c>
      <c r="O43" s="85">
        <f>IF(SUM($B43:M43)+AP43&lt;=40,(IF(AP43&lt;=8,0,AP43-8)), (IF(SUM($B43:M43)&gt;=40,AP43, (IF(SUM($B43:M43)&lt;32,AP43-8,AP43-N43)))))</f>
        <v>0</v>
      </c>
      <c r="P43" s="22">
        <f t="shared" si="55"/>
        <v>0</v>
      </c>
      <c r="Q43" s="22">
        <f t="shared" si="55"/>
        <v>0</v>
      </c>
      <c r="R43" s="86">
        <v>18</v>
      </c>
      <c r="S43" s="78">
        <f t="shared" si="56"/>
        <v>0</v>
      </c>
      <c r="T43" s="78">
        <f t="shared" si="57"/>
        <v>0</v>
      </c>
      <c r="U43" s="78">
        <f t="shared" si="58"/>
        <v>0</v>
      </c>
      <c r="V43" s="78">
        <f t="shared" si="59"/>
        <v>0</v>
      </c>
      <c r="W43" s="78">
        <f t="shared" si="60"/>
        <v>0</v>
      </c>
      <c r="X43" s="78">
        <f t="shared" si="61"/>
        <v>0</v>
      </c>
      <c r="Y43" s="78">
        <f t="shared" si="62"/>
        <v>0</v>
      </c>
      <c r="Z43" s="79">
        <f t="shared" si="63"/>
        <v>0</v>
      </c>
      <c r="AA43" s="79">
        <f t="shared" si="64"/>
        <v>0</v>
      </c>
      <c r="AB43" s="10"/>
      <c r="AC43" s="80"/>
      <c r="AD43" s="87">
        <f t="shared" ref="AD43" si="97">SUM(P43:Q43)</f>
        <v>0</v>
      </c>
      <c r="AE43" s="49">
        <f t="shared" si="66"/>
        <v>0</v>
      </c>
      <c r="AI43" s="125" t="str">
        <f t="shared" si="67"/>
        <v>Jason P</v>
      </c>
      <c r="AJ43" s="82">
        <f t="shared" ref="AJ43:AP43" si="98">C168</f>
        <v>0</v>
      </c>
      <c r="AK43" s="82">
        <f t="shared" si="98"/>
        <v>0</v>
      </c>
      <c r="AL43" s="82">
        <f t="shared" si="98"/>
        <v>0</v>
      </c>
      <c r="AM43" s="82">
        <f t="shared" si="98"/>
        <v>0</v>
      </c>
      <c r="AN43" s="82">
        <f t="shared" si="98"/>
        <v>0</v>
      </c>
      <c r="AO43" s="82">
        <f t="shared" si="98"/>
        <v>0</v>
      </c>
      <c r="AP43" s="82">
        <f t="shared" si="98"/>
        <v>0</v>
      </c>
      <c r="AQ43" s="89"/>
    </row>
    <row r="44" spans="1:45" ht="20.149999999999999" customHeight="1" x14ac:dyDescent="0.35">
      <c r="A44" s="123" t="s">
        <v>59</v>
      </c>
      <c r="B44" s="85">
        <f t="shared" si="51"/>
        <v>0</v>
      </c>
      <c r="C44" s="85">
        <f t="shared" si="52"/>
        <v>0</v>
      </c>
      <c r="D44" s="85">
        <f t="shared" si="53"/>
        <v>0</v>
      </c>
      <c r="E44" s="85">
        <f t="shared" si="54"/>
        <v>0</v>
      </c>
      <c r="F44" s="85">
        <f>IF(SUM($B44:E44)+AL44&lt;=40,(IF(AL44&lt;=8,AL44,8)), (IF(SUM($B44:E44)&gt;=40, 0, (IF(SUM($B44:E44)&lt;32,8,40-SUM($B44:E44))))))</f>
        <v>0</v>
      </c>
      <c r="G44" s="85">
        <f>IF(SUM($B44:E44)+AL44&lt;=40,(IF(AL44&lt;=8,0,AL44-8)), (IF(SUM($B44:E44)&gt;=40,AL44, (IF(SUM($B44:E44)&lt;32,AL44-8,AL44-F44)))))</f>
        <v>0</v>
      </c>
      <c r="H44" s="85">
        <f>IF(SUM($B44:G44)+AM44&lt;=40,(IF(AM44&lt;=8,AM44,8)), (IF(SUM($B44:G44)&gt;=40, 0, (IF(SUM($B44:G44)&lt;32,8,40-SUM($B44:G44))))))</f>
        <v>0</v>
      </c>
      <c r="I44" s="85">
        <f>IF(SUM($B44:G44)+AM44&lt;=40,(IF(AM44&lt;=8,0,AM44-8)), (IF(SUM($B44:G44)&gt;=40,AM44, (IF(SUM($B44:G44)&lt;32,AM44-8,AM44-H44)))))</f>
        <v>0</v>
      </c>
      <c r="J44" s="85">
        <f>IF(SUM($B44:I44)+AN44&lt;=40,(IF(AN44&lt;=8,AN44,8)), (IF(SUM($B44:I44)&gt;=40, 0, (IF(SUM($B44:I44)&lt;32,8,40-SUM($B44:I44))))))</f>
        <v>0</v>
      </c>
      <c r="K44" s="85">
        <f>IF(SUM($B44:I44)+AN44&lt;=40,(IF(AN44&lt;=8,0,AN44-8)), (IF(SUM($B44:I44)&gt;=40,AN44, (IF(SUM($B44:I44)&lt;32,AN44-8,AN44-J44)))))</f>
        <v>0</v>
      </c>
      <c r="L44" s="85">
        <f>IF(SUM($B44:K44)+AO44&lt;=40,(IF(AO44&lt;=8,AO44,8)), (IF(SUM($B44:K44)&gt;=40, 0, (IF(SUM($B44:K44)&lt;32,8,40-SUM($B44:K44))))))</f>
        <v>0</v>
      </c>
      <c r="M44" s="85">
        <f>IF(SUM($B44:K44)+AO44&lt;=40,(IF(AO44&lt;=8,0,AO44-8)), (IF(SUM($B44:K44)&gt;=40,AO44, (IF(SUM($B44:K44)&lt;32,AO44-8,AO44-L44)))))</f>
        <v>0</v>
      </c>
      <c r="N44" s="85">
        <f>IF(SUM($B44:M44)+AP44&lt;=40,(IF(AP44&lt;=8,AP44,8)), (IF(SUM($B44:M44)&gt;=40, 0, (IF(SUM($B44:M44)&lt;32,8,40-SUM($B44:M44))))))</f>
        <v>0</v>
      </c>
      <c r="O44" s="85">
        <f>IF(SUM($B44:M44)+AP44&lt;=40,(IF(AP44&lt;=8,0,AP44-8)), (IF(SUM($B44:M44)&gt;=40,AP44, (IF(SUM($B44:M44)&lt;32,AP44-8,AP44-N44)))))</f>
        <v>0</v>
      </c>
      <c r="P44" s="22">
        <f t="shared" si="55"/>
        <v>0</v>
      </c>
      <c r="Q44" s="22">
        <f t="shared" si="55"/>
        <v>0</v>
      </c>
      <c r="R44" s="86">
        <v>17.5</v>
      </c>
      <c r="S44" s="78">
        <f t="shared" si="56"/>
        <v>0</v>
      </c>
      <c r="T44" s="78">
        <f t="shared" si="57"/>
        <v>0</v>
      </c>
      <c r="U44" s="78">
        <f t="shared" si="58"/>
        <v>0</v>
      </c>
      <c r="V44" s="78">
        <f t="shared" si="59"/>
        <v>0</v>
      </c>
      <c r="W44" s="78">
        <f t="shared" si="60"/>
        <v>0</v>
      </c>
      <c r="X44" s="78">
        <f t="shared" si="61"/>
        <v>0</v>
      </c>
      <c r="Y44" s="78">
        <f t="shared" si="62"/>
        <v>0</v>
      </c>
      <c r="Z44" s="79">
        <f t="shared" si="63"/>
        <v>0</v>
      </c>
      <c r="AA44" s="79">
        <f t="shared" si="64"/>
        <v>0</v>
      </c>
      <c r="AB44" s="10"/>
      <c r="AC44" s="80"/>
      <c r="AD44" s="87">
        <f t="shared" ref="AD44" si="99">SUM(P44:Q44)</f>
        <v>0</v>
      </c>
      <c r="AE44" s="49">
        <f t="shared" si="66"/>
        <v>0</v>
      </c>
      <c r="AI44" s="125" t="str">
        <f t="shared" si="67"/>
        <v>Jamal R</v>
      </c>
      <c r="AJ44" s="82">
        <f t="shared" ref="AJ44:AP44" si="100">C170</f>
        <v>0</v>
      </c>
      <c r="AK44" s="82">
        <f t="shared" si="100"/>
        <v>0</v>
      </c>
      <c r="AL44" s="82">
        <f t="shared" si="100"/>
        <v>0</v>
      </c>
      <c r="AM44" s="82">
        <f t="shared" si="100"/>
        <v>0</v>
      </c>
      <c r="AN44" s="82">
        <f t="shared" si="100"/>
        <v>0</v>
      </c>
      <c r="AO44" s="82">
        <f t="shared" si="100"/>
        <v>0</v>
      </c>
      <c r="AP44" s="82">
        <f t="shared" si="100"/>
        <v>0</v>
      </c>
      <c r="AQ44" s="89"/>
    </row>
    <row r="45" spans="1:45" ht="20.149999999999999" customHeight="1" x14ac:dyDescent="0.3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 t="s">
        <v>60</v>
      </c>
      <c r="Q45" s="102" t="s">
        <v>60</v>
      </c>
      <c r="R45" s="102"/>
      <c r="S45" s="126"/>
      <c r="T45" s="126"/>
      <c r="U45" s="126"/>
      <c r="V45" s="126"/>
      <c r="W45" s="126"/>
      <c r="X45" s="126"/>
      <c r="Y45" s="126"/>
      <c r="Z45" s="127"/>
      <c r="AA45" s="127"/>
      <c r="AB45" s="10"/>
      <c r="AC45" s="80"/>
      <c r="AD45" s="10"/>
      <c r="AE45" s="10"/>
      <c r="AJ45" s="128"/>
      <c r="AO45" s="13"/>
    </row>
    <row r="46" spans="1:45" s="10" customFormat="1" ht="20.149999999999999" customHeight="1" thickBot="1" x14ac:dyDescent="0.4">
      <c r="A46" s="129" t="s">
        <v>34</v>
      </c>
      <c r="B46" s="22" t="e">
        <f t="shared" ref="B46:Q46" si="101">SUM(B26:B44)</f>
        <v>#REF!</v>
      </c>
      <c r="C46" s="22" t="e">
        <f t="shared" si="101"/>
        <v>#REF!</v>
      </c>
      <c r="D46" s="22" t="e">
        <f t="shared" si="101"/>
        <v>#REF!</v>
      </c>
      <c r="E46" s="22" t="e">
        <f t="shared" si="101"/>
        <v>#REF!</v>
      </c>
      <c r="F46" s="22" t="e">
        <f t="shared" si="101"/>
        <v>#REF!</v>
      </c>
      <c r="G46" s="22" t="e">
        <f t="shared" si="101"/>
        <v>#REF!</v>
      </c>
      <c r="H46" s="22" t="e">
        <f t="shared" si="101"/>
        <v>#REF!</v>
      </c>
      <c r="I46" s="22" t="e">
        <f t="shared" si="101"/>
        <v>#REF!</v>
      </c>
      <c r="J46" s="22" t="e">
        <f t="shared" si="101"/>
        <v>#REF!</v>
      </c>
      <c r="K46" s="22" t="e">
        <f t="shared" si="101"/>
        <v>#REF!</v>
      </c>
      <c r="L46" s="22" t="e">
        <f t="shared" si="101"/>
        <v>#REF!</v>
      </c>
      <c r="M46" s="22" t="e">
        <f t="shared" si="101"/>
        <v>#REF!</v>
      </c>
      <c r="N46" s="22" t="e">
        <f t="shared" si="101"/>
        <v>#REF!</v>
      </c>
      <c r="O46" s="22" t="e">
        <f t="shared" si="101"/>
        <v>#REF!</v>
      </c>
      <c r="P46" s="22" t="e">
        <f t="shared" si="101"/>
        <v>#REF!</v>
      </c>
      <c r="Q46" s="22" t="e">
        <f t="shared" si="101"/>
        <v>#REF!</v>
      </c>
      <c r="R46" s="22"/>
      <c r="S46" s="78" t="e">
        <f t="shared" ref="S46:AA46" si="102">SUM(S26:S44)</f>
        <v>#REF!</v>
      </c>
      <c r="T46" s="78" t="e">
        <f t="shared" si="102"/>
        <v>#REF!</v>
      </c>
      <c r="U46" s="78" t="e">
        <f t="shared" si="102"/>
        <v>#REF!</v>
      </c>
      <c r="V46" s="78" t="e">
        <f t="shared" si="102"/>
        <v>#REF!</v>
      </c>
      <c r="W46" s="78" t="e">
        <f t="shared" si="102"/>
        <v>#REF!</v>
      </c>
      <c r="X46" s="78" t="e">
        <f t="shared" si="102"/>
        <v>#REF!</v>
      </c>
      <c r="Y46" s="78" t="e">
        <f t="shared" si="102"/>
        <v>#REF!</v>
      </c>
      <c r="Z46" s="78" t="e">
        <f t="shared" si="102"/>
        <v>#REF!</v>
      </c>
      <c r="AA46" s="78" t="e">
        <f t="shared" si="102"/>
        <v>#REF!</v>
      </c>
      <c r="AB46" s="130" t="e">
        <f>AA46</f>
        <v>#REF!</v>
      </c>
      <c r="AC46" s="117"/>
      <c r="AJ46" s="90"/>
      <c r="AO46" s="90"/>
      <c r="AS46" s="90"/>
    </row>
    <row r="47" spans="1:45" s="10" customFormat="1" ht="20.149999999999999" customHeight="1" thickBot="1" x14ac:dyDescent="0.4">
      <c r="A47" s="101"/>
      <c r="B47" s="102" t="s">
        <v>5</v>
      </c>
      <c r="C47" s="103" t="e">
        <f>SUM(B46:C46)</f>
        <v>#REF!</v>
      </c>
      <c r="D47" s="102" t="s">
        <v>5</v>
      </c>
      <c r="E47" s="103" t="e">
        <f>SUM(D46:E46)</f>
        <v>#REF!</v>
      </c>
      <c r="F47" s="102" t="s">
        <v>5</v>
      </c>
      <c r="G47" s="103" t="e">
        <f>SUM(F46:G46)</f>
        <v>#REF!</v>
      </c>
      <c r="H47" s="102" t="s">
        <v>5</v>
      </c>
      <c r="I47" s="103" t="e">
        <f>SUM(H46:I46)</f>
        <v>#REF!</v>
      </c>
      <c r="J47" s="102" t="s">
        <v>5</v>
      </c>
      <c r="K47" s="103" t="e">
        <f>SUM(J46:K46)</f>
        <v>#REF!</v>
      </c>
      <c r="L47" s="102" t="s">
        <v>5</v>
      </c>
      <c r="M47" s="103" t="e">
        <f>SUM(L46:M46)</f>
        <v>#REF!</v>
      </c>
      <c r="N47" s="102" t="s">
        <v>5</v>
      </c>
      <c r="O47" s="103" t="e">
        <f>SUM(N46:O46)</f>
        <v>#REF!</v>
      </c>
      <c r="P47" s="102" t="s">
        <v>5</v>
      </c>
      <c r="Q47" s="104" t="e">
        <f>SUM(P46:Q46)</f>
        <v>#REF!</v>
      </c>
      <c r="R47" s="103"/>
      <c r="S47" s="105"/>
      <c r="T47" s="78"/>
      <c r="U47" s="49"/>
      <c r="V47" s="49"/>
      <c r="W47" s="49"/>
      <c r="X47" s="49"/>
      <c r="Y47" s="49"/>
      <c r="Z47" s="79"/>
      <c r="AA47" s="106" t="e">
        <f>SUM(Z46:AA46)</f>
        <v>#REF!</v>
      </c>
      <c r="AB47" s="107" t="e">
        <f>SUM(Z46:AA46)</f>
        <v>#REF!</v>
      </c>
      <c r="AC47" s="108">
        <v>11651</v>
      </c>
      <c r="AE47" s="110">
        <v>13</v>
      </c>
      <c r="AF47" s="111" t="str">
        <f ca="1">IF(WEEKDAY(NOW(),1)=2,(AE47*1000-AB47)/AB47,"")</f>
        <v/>
      </c>
      <c r="AJ47" s="90"/>
      <c r="AO47" s="90"/>
      <c r="AS47" s="112">
        <v>15.1</v>
      </c>
    </row>
    <row r="48" spans="1:45" ht="15" customHeight="1" x14ac:dyDescent="0.5">
      <c r="A48" s="10"/>
      <c r="B48" s="10"/>
      <c r="C48" s="131" t="e">
        <f>S46</f>
        <v>#REF!</v>
      </c>
      <c r="D48" s="10"/>
      <c r="E48" s="131" t="e">
        <f>T46</f>
        <v>#REF!</v>
      </c>
      <c r="F48" s="10"/>
      <c r="G48" s="131" t="e">
        <f>U46</f>
        <v>#REF!</v>
      </c>
      <c r="H48" s="10"/>
      <c r="I48" s="131" t="e">
        <f>V46</f>
        <v>#REF!</v>
      </c>
      <c r="J48" s="10"/>
      <c r="K48" s="131" t="e">
        <f>W46</f>
        <v>#REF!</v>
      </c>
      <c r="L48" s="10"/>
      <c r="M48" s="131" t="e">
        <f>X46</f>
        <v>#REF!</v>
      </c>
      <c r="N48" s="10"/>
      <c r="O48" s="131" t="e">
        <f>Y46</f>
        <v>#REF!</v>
      </c>
      <c r="P48" s="10"/>
      <c r="Q48" s="10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116"/>
      <c r="AC48" s="117"/>
      <c r="AD48" s="44"/>
      <c r="AE48" s="109"/>
      <c r="AJ48" s="13"/>
      <c r="AO48" s="13"/>
    </row>
    <row r="49" spans="1:45" ht="15" customHeight="1" x14ac:dyDescent="0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90" t="s">
        <v>61</v>
      </c>
      <c r="M49" s="90" t="s">
        <v>62</v>
      </c>
      <c r="N49" s="10"/>
      <c r="O49" s="10"/>
      <c r="P49" s="10"/>
      <c r="Q49" s="10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132"/>
      <c r="AC49" s="133"/>
      <c r="AD49" s="44"/>
      <c r="AE49" s="44"/>
      <c r="AJ49" s="13"/>
      <c r="AO49" s="13"/>
    </row>
    <row r="50" spans="1:45" ht="15" customHeight="1" x14ac:dyDescent="0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22" t="s">
        <v>27</v>
      </c>
      <c r="L50" s="134" t="e">
        <f>Q46/Q47</f>
        <v>#REF!</v>
      </c>
      <c r="M50" s="134" t="e">
        <f>AB46/AB47</f>
        <v>#REF!</v>
      </c>
      <c r="N50" s="10"/>
      <c r="O50" s="10"/>
      <c r="P50" s="10"/>
      <c r="Q50" s="10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5"/>
      <c r="AD50" s="44"/>
      <c r="AE50" s="44"/>
      <c r="AJ50" s="13"/>
      <c r="AO50" s="13"/>
    </row>
    <row r="51" spans="1:45" ht="15" customHeight="1" x14ac:dyDescent="0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/>
      <c r="AD51" s="44"/>
      <c r="AE51" s="44"/>
    </row>
    <row r="52" spans="1:45" ht="31" customHeight="1" x14ac:dyDescent="0.35">
      <c r="A52" s="135" t="s">
        <v>63</v>
      </c>
      <c r="B52" s="136"/>
      <c r="C52" s="137"/>
      <c r="D52" s="35" t="str">
        <f>D117</f>
        <v>May 10 - May 16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  <c r="R52" s="138"/>
      <c r="S52" s="35" t="s">
        <v>1</v>
      </c>
      <c r="T52" s="36"/>
      <c r="U52" s="36"/>
      <c r="V52" s="36"/>
      <c r="W52" s="36"/>
      <c r="X52" s="36"/>
      <c r="Y52" s="37"/>
      <c r="Z52" s="139" t="s">
        <v>15</v>
      </c>
      <c r="AA52" s="140"/>
      <c r="AF52" s="46"/>
      <c r="AG52" s="47"/>
      <c r="AJ52" s="13"/>
      <c r="AO52" s="13"/>
      <c r="AR52" s="48"/>
    </row>
    <row r="53" spans="1:45" x14ac:dyDescent="0.35">
      <c r="A53" s="82"/>
      <c r="B53" s="141" t="s">
        <v>16</v>
      </c>
      <c r="C53" s="142"/>
      <c r="D53" s="143" t="s">
        <v>17</v>
      </c>
      <c r="E53" s="144"/>
      <c r="F53" s="145" t="s">
        <v>18</v>
      </c>
      <c r="G53" s="146"/>
      <c r="H53" s="147" t="s">
        <v>19</v>
      </c>
      <c r="I53" s="148"/>
      <c r="J53" s="149" t="s">
        <v>20</v>
      </c>
      <c r="K53" s="150"/>
      <c r="L53" s="151" t="s">
        <v>21</v>
      </c>
      <c r="M53" s="152"/>
      <c r="N53" s="153" t="s">
        <v>22</v>
      </c>
      <c r="O53" s="154"/>
      <c r="P53" s="155" t="s">
        <v>3</v>
      </c>
      <c r="Q53" s="156" t="s">
        <v>23</v>
      </c>
      <c r="R53" s="157" t="s">
        <v>24</v>
      </c>
      <c r="S53" s="158" t="s">
        <v>16</v>
      </c>
      <c r="T53" s="159" t="s">
        <v>17</v>
      </c>
      <c r="U53" s="160" t="s">
        <v>18</v>
      </c>
      <c r="V53" s="161" t="s">
        <v>19</v>
      </c>
      <c r="W53" s="162" t="s">
        <v>20</v>
      </c>
      <c r="X53" s="163" t="s">
        <v>25</v>
      </c>
      <c r="Y53" s="164" t="s">
        <v>22</v>
      </c>
      <c r="Z53" s="165" t="s">
        <v>26</v>
      </c>
      <c r="AA53" s="166" t="s">
        <v>27</v>
      </c>
      <c r="AJ53" s="13"/>
      <c r="AO53" s="13"/>
    </row>
    <row r="54" spans="1:45" x14ac:dyDescent="0.35">
      <c r="A54" s="82"/>
      <c r="B54" s="83" t="s">
        <v>26</v>
      </c>
      <c r="C54" s="156" t="s">
        <v>27</v>
      </c>
      <c r="D54" s="83" t="s">
        <v>26</v>
      </c>
      <c r="E54" s="156" t="s">
        <v>27</v>
      </c>
      <c r="F54" s="83" t="s">
        <v>26</v>
      </c>
      <c r="G54" s="156" t="s">
        <v>27</v>
      </c>
      <c r="H54" s="83" t="s">
        <v>26</v>
      </c>
      <c r="I54" s="156" t="s">
        <v>27</v>
      </c>
      <c r="J54" s="83" t="s">
        <v>26</v>
      </c>
      <c r="K54" s="156" t="s">
        <v>27</v>
      </c>
      <c r="L54" s="83" t="s">
        <v>26</v>
      </c>
      <c r="M54" s="156" t="s">
        <v>27</v>
      </c>
      <c r="N54" s="83" t="s">
        <v>26</v>
      </c>
      <c r="O54" s="156" t="s">
        <v>27</v>
      </c>
      <c r="P54" s="167"/>
      <c r="Q54" s="168"/>
      <c r="R54" s="168"/>
      <c r="S54" s="168"/>
      <c r="T54" s="169"/>
      <c r="U54" s="82"/>
      <c r="V54" s="82"/>
      <c r="W54" s="82"/>
      <c r="X54" s="82"/>
      <c r="Y54" s="82"/>
      <c r="Z54" s="170"/>
      <c r="AA54" s="170"/>
      <c r="AD54" s="11" t="s">
        <v>28</v>
      </c>
      <c r="AE54" s="47"/>
      <c r="AI54" s="82"/>
      <c r="AJ54" s="83" t="s">
        <v>16</v>
      </c>
      <c r="AK54" s="83" t="s">
        <v>17</v>
      </c>
      <c r="AL54" s="83" t="s">
        <v>18</v>
      </c>
      <c r="AM54" s="83" t="s">
        <v>19</v>
      </c>
      <c r="AN54" s="83" t="s">
        <v>20</v>
      </c>
      <c r="AO54" s="83" t="s">
        <v>21</v>
      </c>
      <c r="AP54" s="83" t="s">
        <v>22</v>
      </c>
    </row>
    <row r="55" spans="1:45" x14ac:dyDescent="0.35">
      <c r="A55" s="88" t="s">
        <v>64</v>
      </c>
      <c r="B55" s="122">
        <f>IF(AJ55&lt;=8, AJ55, 8)</f>
        <v>0</v>
      </c>
      <c r="C55" s="122">
        <f>IF(AJ55&lt;=8, 0, AJ55-8)</f>
        <v>0</v>
      </c>
      <c r="D55" s="122">
        <f>IF(AK55&lt;=8, AK55, 8)</f>
        <v>0</v>
      </c>
      <c r="E55" s="122">
        <f>IF(AK55&lt;=8, 0, AK55-8)</f>
        <v>0</v>
      </c>
      <c r="F55" s="122">
        <f>IF(SUM($B55:E55)+AL55&lt;=40,(IF(AL55&lt;=8,AL55,8)), (IF(SUM($B55:E55)&gt;=40, 0, (IF(SUM($B55:E55)&lt;32,8,40-SUM($B55:E55))))))</f>
        <v>0</v>
      </c>
      <c r="G55" s="122">
        <f>IF(SUM($B55:E55)+AL55&lt;=40,(IF(AL55&lt;=8,0,AL55-8)), (IF(SUM($B55:E55)&gt;=40,AL55, (IF(SUM($B55:E55)&lt;32,AL55-8,AL55-F55)))))</f>
        <v>0</v>
      </c>
      <c r="H55" s="122">
        <f>IF(SUM($B55:G55)+AM55&lt;=40,(IF(AM55&lt;=8,AM55,8)), (IF(SUM($B55:G55)&gt;=40, 0, (IF(SUM($B55:G55)&lt;32,8,40-SUM($B55:G55))))))</f>
        <v>0</v>
      </c>
      <c r="I55" s="122">
        <f>IF(SUM($B55:G55)+AM55&lt;=40,(IF(AM55&lt;=8,0,AM55-8)), (IF(SUM($B55:G55)&gt;=40,AM55, (IF(SUM($B55:G55)&lt;32,AM55-8,AM55-H55)))))</f>
        <v>0</v>
      </c>
      <c r="J55" s="122">
        <f>IF(SUM($B55:I55)+AN55&lt;=40,(IF(AN55&lt;=8,AN55,8)), (IF(SUM($B55:I55)&gt;=40, 0, (IF(SUM($B55:I55)&lt;32,8,40-SUM($B55:I55))))))</f>
        <v>0</v>
      </c>
      <c r="K55" s="122">
        <f>IF(SUM($B55:I55)+AN55&lt;=40,(IF(AN55&lt;=8,0,AN55-8)), (IF(SUM($B55:I55)&gt;=40,AN55, (IF(SUM($B55:I55)&lt;32,AN55-8,AN55-J55)))))</f>
        <v>0</v>
      </c>
      <c r="L55" s="122">
        <f>IF(SUM($B55:K55)+AO55&lt;=40,(IF(AO55&lt;=8,AO55,8)), (IF(SUM($B55:K55)&gt;=40, 0, (IF(SUM($B55:K55)&lt;32,8,40-SUM($B55:K55))))))</f>
        <v>0</v>
      </c>
      <c r="M55" s="122">
        <f>IF(SUM($B55:K55)+AO55&lt;=40,(IF(AO55&lt;=8,0,AO55-8)), (IF(SUM($B55:K55)&gt;=40,AO55, (IF(SUM($B55:K55)&lt;32,AO55-8,AO55-L55)))))</f>
        <v>0</v>
      </c>
      <c r="N55" s="122">
        <f>IF(SUM($B55:M55)+AP55&lt;=40,(IF(AP55&lt;=8,AP55,8)), (IF(SUM($B55:M55)&gt;=40, 0, (IF(SUM($B55:M55)&lt;32,8,40-SUM($B55:M55))))))</f>
        <v>0</v>
      </c>
      <c r="O55" s="122">
        <f>IF(SUM($B55:M55)+AP55&lt;=40,(IF(AP55&lt;=8,0,AP55-8)), (IF(SUM($B55:M55)&gt;=40,AP55, (IF(SUM($B55:M55)&lt;32,AP55-8,AP55-N55)))))</f>
        <v>0</v>
      </c>
      <c r="P55" s="22">
        <f t="shared" ref="P55:Q60" si="103">SUM(B55,D55,F55,H55,J55,L55,N55)</f>
        <v>0</v>
      </c>
      <c r="Q55" s="168">
        <f t="shared" si="103"/>
        <v>0</v>
      </c>
      <c r="R55" s="171">
        <v>18</v>
      </c>
      <c r="S55" s="169">
        <f>SUM(B55*R55,C55*1.5*R55)</f>
        <v>0</v>
      </c>
      <c r="T55" s="169">
        <f>SUM(D55*R55,E55*1.5*R55)</f>
        <v>0</v>
      </c>
      <c r="U55" s="169">
        <f>SUM(F55*R55,G55*1.5*R55)</f>
        <v>0</v>
      </c>
      <c r="V55" s="169">
        <f>SUM(H55*R55,I55*1.5*R55)</f>
        <v>0</v>
      </c>
      <c r="W55" s="169">
        <f>SUM(J55*R55,K55*1.5*R55)</f>
        <v>0</v>
      </c>
      <c r="X55" s="169">
        <f>SUM(L55*R55,M55*1.5*R55)</f>
        <v>0</v>
      </c>
      <c r="Y55" s="169">
        <f>SUM(N55*R55)+(O55*1.5*R55)</f>
        <v>0</v>
      </c>
      <c r="Z55" s="170">
        <f>P55*R55</f>
        <v>0</v>
      </c>
      <c r="AA55" s="170">
        <f>Q55*1.5*R55</f>
        <v>0</v>
      </c>
      <c r="AD55" s="82">
        <f t="shared" ref="AD55:AD60" si="104">SUM(P55:Q55)</f>
        <v>0</v>
      </c>
      <c r="AE55" s="82">
        <f>IF(AD55&gt;40,AD55-40,0)</f>
        <v>0</v>
      </c>
      <c r="AI55" s="88" t="str">
        <f>A55</f>
        <v>Brad H</v>
      </c>
      <c r="AJ55" s="82">
        <f t="shared" ref="AJ55:AP55" si="105">C190</f>
        <v>0</v>
      </c>
      <c r="AK55" s="82">
        <f t="shared" si="105"/>
        <v>0</v>
      </c>
      <c r="AL55" s="82">
        <f t="shared" si="105"/>
        <v>0</v>
      </c>
      <c r="AM55" s="82">
        <f t="shared" si="105"/>
        <v>0</v>
      </c>
      <c r="AN55" s="82">
        <f t="shared" si="105"/>
        <v>0</v>
      </c>
      <c r="AO55" s="82">
        <f t="shared" si="105"/>
        <v>0</v>
      </c>
      <c r="AP55" s="82">
        <f t="shared" si="105"/>
        <v>0</v>
      </c>
      <c r="AQ55" s="89"/>
    </row>
    <row r="56" spans="1:45" x14ac:dyDescent="0.35">
      <c r="A56" s="88" t="s">
        <v>65</v>
      </c>
      <c r="B56" s="122">
        <f>IF(AJ56&lt;=8, AJ56, 8)</f>
        <v>0</v>
      </c>
      <c r="C56" s="122">
        <f>IF(AJ56&lt;=8, 0, AJ56-8)</f>
        <v>0</v>
      </c>
      <c r="D56" s="122">
        <f>IF(AK56&lt;=8, AK56, 8)</f>
        <v>0</v>
      </c>
      <c r="E56" s="122">
        <f>IF(AK56&lt;=8, 0, AK56-8)</f>
        <v>0</v>
      </c>
      <c r="F56" s="122">
        <f>IF(SUM($B56:E56)+AL56&lt;=40,(IF(AL56&lt;=8,AL56,8)), (IF(SUM($B56:E56)&gt;=40, 0, (IF(SUM($B56:E56)&lt;32,8,40-SUM($B56:E56))))))</f>
        <v>0</v>
      </c>
      <c r="G56" s="122">
        <f>IF(SUM($B56:E56)+AL56&lt;=40,(IF(AL56&lt;=8,0,AL56-8)), (IF(SUM($B56:E56)&gt;=40,AL56, (IF(SUM($B56:E56)&lt;32,AL56-8,AL56-F56)))))</f>
        <v>0</v>
      </c>
      <c r="H56" s="122">
        <f>IF(SUM($B56:G56)+AM56&lt;=40,(IF(AM56&lt;=8,AM56,8)), (IF(SUM($B56:G56)&gt;=40, 0, (IF(SUM($B56:G56)&lt;32,8,40-SUM($B56:G56))))))</f>
        <v>0</v>
      </c>
      <c r="I56" s="122">
        <f>IF(SUM($B56:G56)+AM56&lt;=40,(IF(AM56&lt;=8,0,AM56-8)), (IF(SUM($B56:G56)&gt;=40,AM56, (IF(SUM($B56:G56)&lt;32,AM56-8,AM56-H56)))))</f>
        <v>0</v>
      </c>
      <c r="J56" s="122">
        <f>IF(SUM($B56:I56)+AN56&lt;=40,(IF(AN56&lt;=8,AN56,8)), (IF(SUM($B56:I56)&gt;=40, 0, (IF(SUM($B56:I56)&lt;32,8,40-SUM($B56:I56))))))</f>
        <v>0</v>
      </c>
      <c r="K56" s="122">
        <f>IF(SUM($B56:I56)+AN56&lt;=40,(IF(AN56&lt;=8,0,AN56-8)), (IF(SUM($B56:I56)&gt;=40,AN56, (IF(SUM($B56:I56)&lt;32,AN56-8,AN56-J56)))))</f>
        <v>0</v>
      </c>
      <c r="L56" s="122">
        <f>IF(SUM($B56:K56)+AO56&lt;=40,(IF(AO56&lt;=8,AO56,8)), (IF(SUM($B56:K56)&gt;=40, 0, (IF(SUM($B56:K56)&lt;32,8,40-SUM($B56:K56))))))</f>
        <v>0</v>
      </c>
      <c r="M56" s="122">
        <f>IF(SUM($B56:K56)+AO56&lt;=40,(IF(AO56&lt;=8,0,AO56-8)), (IF(SUM($B56:K56)&gt;=40,AO56, (IF(SUM($B56:K56)&lt;32,AO56-8,AO56-L56)))))</f>
        <v>0</v>
      </c>
      <c r="N56" s="122">
        <f>IF(SUM($B56:M56)+AP56&lt;=40,(IF(AP56&lt;=8,AP56,8)), (IF(SUM($B56:M56)&gt;=40, 0, (IF(SUM($B56:M56)&lt;32,8,40-SUM($B56:M56))))))</f>
        <v>0</v>
      </c>
      <c r="O56" s="122">
        <f>IF(SUM($B56:M56)+AP56&lt;=40,(IF(AP56&lt;=8,0,AP56-8)), (IF(SUM($B56:M56)&gt;=40,AP56, (IF(SUM($B56:M56)&lt;32,AP56-8,AP56-N56)))))</f>
        <v>0</v>
      </c>
      <c r="P56" s="22">
        <f t="shared" si="103"/>
        <v>0</v>
      </c>
      <c r="Q56" s="168">
        <f t="shared" si="103"/>
        <v>0</v>
      </c>
      <c r="R56" s="171">
        <v>16.5</v>
      </c>
      <c r="S56" s="169">
        <f>SUM(B56*R56,C56*1.5*R56)</f>
        <v>0</v>
      </c>
      <c r="T56" s="169">
        <f>SUM(D56*R56,E56*1.5*R56)</f>
        <v>0</v>
      </c>
      <c r="U56" s="169">
        <f>SUM(F56*R56,G56*1.5*R56)</f>
        <v>0</v>
      </c>
      <c r="V56" s="169">
        <f>SUM(H56*R56,I56*1.5*R56)</f>
        <v>0</v>
      </c>
      <c r="W56" s="169">
        <f>SUM(J56*R56,K56*1.5*R56)</f>
        <v>0</v>
      </c>
      <c r="X56" s="169">
        <f>SUM(L56*R56,M56*1.5*R56)</f>
        <v>0</v>
      </c>
      <c r="Y56" s="169">
        <f>SUM(N56*R56)+(O56*1.5*R56)</f>
        <v>0</v>
      </c>
      <c r="Z56" s="170">
        <f>P56*R56</f>
        <v>0</v>
      </c>
      <c r="AA56" s="170">
        <f>Q56*1.5*R56</f>
        <v>0</v>
      </c>
      <c r="AD56" s="82">
        <f t="shared" si="104"/>
        <v>0</v>
      </c>
      <c r="AE56" s="82">
        <f>IF(AD56&gt;40,AD56-40,0)</f>
        <v>0</v>
      </c>
      <c r="AI56" s="88" t="str">
        <f>A56</f>
        <v>Allen E</v>
      </c>
      <c r="AJ56" s="82">
        <f>C187</f>
        <v>0</v>
      </c>
      <c r="AK56" s="82">
        <f t="shared" ref="AK56:AP56" si="106">D187</f>
        <v>0</v>
      </c>
      <c r="AL56" s="82">
        <f t="shared" si="106"/>
        <v>0</v>
      </c>
      <c r="AM56" s="82">
        <f t="shared" si="106"/>
        <v>0</v>
      </c>
      <c r="AN56" s="82">
        <f t="shared" si="106"/>
        <v>0</v>
      </c>
      <c r="AO56" s="82">
        <f t="shared" si="106"/>
        <v>0</v>
      </c>
      <c r="AP56" s="82">
        <f t="shared" si="106"/>
        <v>0</v>
      </c>
      <c r="AQ56" s="89"/>
    </row>
    <row r="57" spans="1:45" x14ac:dyDescent="0.35">
      <c r="A57" s="88" t="s">
        <v>66</v>
      </c>
      <c r="B57" s="122">
        <f>IF(AJ57&lt;=10, AJ57, 10)</f>
        <v>0</v>
      </c>
      <c r="C57" s="122">
        <f>IF(AJ57&lt;=10, 0, AJ57-10)</f>
        <v>0</v>
      </c>
      <c r="D57" s="122">
        <f>IF(AK57&lt;=10, AK57, 10)</f>
        <v>0</v>
      </c>
      <c r="E57" s="122">
        <f>IF(AK57&lt;=10, 0, AK57-10)</f>
        <v>0</v>
      </c>
      <c r="F57" s="122">
        <f>IF(SUM($B57:E57)+AL57&lt;=40,(IF(AL57&lt;=10,AL57,10)), (IF(SUM($B57:E57)&gt;=40, 0, (IF(SUM($B57:E57)&lt;30,10,40-SUM($B57:E57))))))</f>
        <v>0</v>
      </c>
      <c r="G57" s="122">
        <f>IF(SUM($B57:E57)+AL57&lt;=40,(IF(AL57&lt;=10,0,AL57-10)), (IF(SUM($B57:E57)&gt;=40,AL57, (IF(SUM($B57:E57)&lt;30,AL57-10,AL57-F57)))))</f>
        <v>0</v>
      </c>
      <c r="H57" s="122">
        <f>IF(SUM($B57:G57)+AM57&lt;=40,(IF(AM57&lt;=10,AM57,10)), (IF(SUM($B57:G57)&gt;=40, 0, (IF(SUM($B57:G57)&lt;30,10,40-SUM($B57:G57))))))</f>
        <v>0</v>
      </c>
      <c r="I57" s="122">
        <f>IF(SUM($B57:G57)+AM57&lt;=40,(IF(AM57&lt;=10,0,AM57-10)), (IF(SUM($B57:G57)&gt;=40,AM57, (IF(SUM($B57:G57)&lt;30,AM57-10,AM57-H57)))))</f>
        <v>0</v>
      </c>
      <c r="J57" s="122">
        <f>IF(SUM($B57:I57)+AN57&lt;=40,(IF(AN57&lt;=10,AN57,10)), (IF(SUM($B57:I57)&gt;=40, 0, (IF(SUM($B57:I57)&lt;30,10,40-SUM($B57:I57))))))</f>
        <v>0</v>
      </c>
      <c r="K57" s="122">
        <f>IF(SUM($B57:I57)+AN57&lt;=40,(IF(AN57&lt;=10,0,AN57-10)), (IF(SUM($B57:I57)&gt;=40,AN57, (IF(SUM($B57:I57)&lt;30,AN57-10,AN57-J57)))))</f>
        <v>0</v>
      </c>
      <c r="L57" s="122">
        <f>IF(SUM($B57:K57)+AO57&lt;=40,(IF(AO57&lt;=10,AO57,10)), (IF(SUM($B57:K57)&gt;=40, 0, (IF(SUM($B57:K57)&lt;30,10,40-SUM($B57:K57))))))</f>
        <v>0</v>
      </c>
      <c r="M57" s="122">
        <f>IF(SUM($B57:K57)+AO57&lt;=40,(IF(AO57&lt;=10,0,AO57-10)), (IF(SUM($B57:K57)&gt;=40,AO57, (IF(SUM($B57:K57)&lt;30,AO57-10,AO57-L57)))))</f>
        <v>0</v>
      </c>
      <c r="N57" s="122">
        <f>IF(SUM($B57:M57)+AP57&lt;=40,(IF(AP57&lt;=10,AP57,10)), (IF(SUM($B57:M57)&gt;=40, 0, (IF(SUM($B57:M57)&lt;30,10,40-SUM($B57:M57))))))</f>
        <v>0</v>
      </c>
      <c r="O57" s="122">
        <f>IF(SUM($B57:M57)+AP57&lt;=40,(IF(AP57&lt;=10,0,AP57-10)), (IF(SUM($B57:M57)&gt;=40,AP57, (IF(SUM($B57:M57)&lt;30,AP57-10,AP57-N57)))))</f>
        <v>0</v>
      </c>
      <c r="P57" s="22">
        <f t="shared" si="103"/>
        <v>0</v>
      </c>
      <c r="Q57" s="168">
        <f t="shared" si="103"/>
        <v>0</v>
      </c>
      <c r="R57" s="172">
        <v>19.5</v>
      </c>
      <c r="S57" s="169">
        <f t="shared" ref="S57:S59" si="107">SUM(B57*R57,C57*1.5*R57)</f>
        <v>0</v>
      </c>
      <c r="T57" s="169">
        <f t="shared" ref="T57:T59" si="108">SUM(D57*R57,E57*1.5*R57)</f>
        <v>0</v>
      </c>
      <c r="U57" s="169">
        <f t="shared" ref="U57:U59" si="109">SUM(F57*R57,G57*1.5*R57)</f>
        <v>0</v>
      </c>
      <c r="V57" s="169">
        <f t="shared" ref="V57:V59" si="110">SUM(H57*R57,I57*1.5*R57)</f>
        <v>0</v>
      </c>
      <c r="W57" s="169">
        <f t="shared" ref="W57:W59" si="111">SUM(J57*R57,K57*1.5*R57)</f>
        <v>0</v>
      </c>
      <c r="X57" s="169">
        <f t="shared" ref="X57:X59" si="112">SUM(L57*R57,M57*1.5*R57)</f>
        <v>0</v>
      </c>
      <c r="Y57" s="169">
        <f t="shared" ref="Y57:Y59" si="113">SUM(N57*R57)+(O57*1.5*R57)</f>
        <v>0</v>
      </c>
      <c r="Z57" s="170">
        <f t="shared" ref="Z57:Z59" si="114">P57*R57</f>
        <v>0</v>
      </c>
      <c r="AA57" s="170">
        <f t="shared" ref="AA57:AA59" si="115">Q57*1.5*R57</f>
        <v>0</v>
      </c>
      <c r="AD57" s="173">
        <f t="shared" si="104"/>
        <v>0</v>
      </c>
      <c r="AE57" s="82">
        <f t="shared" ref="AE57:AE60" si="116">IF(AD57&gt;40,AD57-40,0)</f>
        <v>0</v>
      </c>
      <c r="AI57" s="88" t="str">
        <f t="shared" ref="AI57:AI59" si="117">A57</f>
        <v>Kao S</v>
      </c>
      <c r="AJ57" s="82">
        <f t="shared" ref="AJ57:AP57" si="118">C196</f>
        <v>0</v>
      </c>
      <c r="AK57" s="82">
        <f t="shared" si="118"/>
        <v>0</v>
      </c>
      <c r="AL57" s="82">
        <f t="shared" si="118"/>
        <v>0</v>
      </c>
      <c r="AM57" s="82">
        <f t="shared" si="118"/>
        <v>0</v>
      </c>
      <c r="AN57" s="82">
        <f t="shared" si="118"/>
        <v>0</v>
      </c>
      <c r="AO57" s="82">
        <f t="shared" si="118"/>
        <v>0</v>
      </c>
      <c r="AP57" s="82">
        <f t="shared" si="118"/>
        <v>0</v>
      </c>
      <c r="AQ57" s="89"/>
    </row>
    <row r="58" spans="1:45" x14ac:dyDescent="0.35">
      <c r="A58" s="88" t="s">
        <v>67</v>
      </c>
      <c r="B58" s="122">
        <f>IF(AJ58&lt;=8, AJ58, 8)</f>
        <v>0</v>
      </c>
      <c r="C58" s="122">
        <f>IF(AJ58&lt;=8, 0, AJ58-8)</f>
        <v>0</v>
      </c>
      <c r="D58" s="122">
        <f>IF(AK58&lt;=8, AK58, 8)</f>
        <v>0</v>
      </c>
      <c r="E58" s="122">
        <f>IF(AK58&lt;=8, 0, AK58-8)</f>
        <v>0</v>
      </c>
      <c r="F58" s="122">
        <f>IF(SUM($B58:E58)+AL58&lt;=40,(IF(AL58&lt;=8,AL58,8)), (IF(SUM($B58:E58)&gt;=40, 0, (IF(SUM($B58:E58)&lt;32,8,40-SUM($B58:E58))))))</f>
        <v>0</v>
      </c>
      <c r="G58" s="122">
        <f>IF(SUM($B58:E58)+AL58&lt;=40,(IF(AL58&lt;=8,0,AL58-8)), (IF(SUM($B58:E58)&gt;=40,AL58, (IF(SUM($B58:E58)&lt;32,AL58-8,AL58-F58)))))</f>
        <v>0</v>
      </c>
      <c r="H58" s="122">
        <f>IF(SUM($B58:G58)+AM58&lt;=40,(IF(AM58&lt;=8,AM58,8)), (IF(SUM($B58:G58)&gt;=40, 0, (IF(SUM($B58:G58)&lt;32,8,40-SUM($B58:G58))))))</f>
        <v>0</v>
      </c>
      <c r="I58" s="122">
        <f>IF(SUM($B58:G58)+AM58&lt;=40,(IF(AM58&lt;=8,0,AM58-8)), (IF(SUM($B58:G58)&gt;=40,AM58, (IF(SUM($B58:G58)&lt;32,AM58-8,AM58-H58)))))</f>
        <v>0</v>
      </c>
      <c r="J58" s="122">
        <f>IF(SUM($B58:I58)+AN58&lt;=40,(IF(AN58&lt;=8,AN58,8)), (IF(SUM($B58:I58)&gt;=40, 0, (IF(SUM($B58:I58)&lt;32,8,40-SUM($B58:I58))))))</f>
        <v>0</v>
      </c>
      <c r="K58" s="122">
        <f>IF(SUM($B58:I58)+AN58&lt;=40,(IF(AN58&lt;=8,0,AN58-8)), (IF(SUM($B58:I58)&gt;=40,AN58, (IF(SUM($B58:I58)&lt;32,AN58-8,AN58-J58)))))</f>
        <v>0</v>
      </c>
      <c r="L58" s="122">
        <f>IF(SUM($B58:K58)+AO58&lt;=40,(IF(AO58&lt;=8,AO58,8)), (IF(SUM($B58:K58)&gt;=40, 0, (IF(SUM($B58:K58)&lt;32,8,40-SUM($B58:K58))))))</f>
        <v>0</v>
      </c>
      <c r="M58" s="122">
        <f>IF(SUM($B58:K58)+AO58&lt;=40,(IF(AO58&lt;=8,0,AO58-8)), (IF(SUM($B58:K58)&gt;=40,AO58, (IF(SUM($B58:K58)&lt;32,AO58-8,AO58-L58)))))</f>
        <v>0</v>
      </c>
      <c r="N58" s="122">
        <f>IF(SUM($B58:M58)+AP58&lt;=40,(IF(AP58&lt;=8,AP58,8)), (IF(SUM($B58:M58)&gt;=40, 0, (IF(SUM($B58:M58)&lt;32,8,40-SUM($B58:M58))))))</f>
        <v>0</v>
      </c>
      <c r="O58" s="122">
        <f>IF(SUM($B58:M58)+AP58&lt;=40,(IF(AP58&lt;=8,0,AP58-8)), (IF(SUM($B58:M58)&gt;=40,AP58, (IF(SUM($B58:M58)&lt;32,AP58-8,AP58-N58)))))</f>
        <v>0</v>
      </c>
      <c r="P58" s="22">
        <f t="shared" si="103"/>
        <v>0</v>
      </c>
      <c r="Q58" s="168">
        <f t="shared" si="103"/>
        <v>0</v>
      </c>
      <c r="R58" s="171">
        <v>16.5</v>
      </c>
      <c r="S58" s="169">
        <f t="shared" si="107"/>
        <v>0</v>
      </c>
      <c r="T58" s="169">
        <f t="shared" si="108"/>
        <v>0</v>
      </c>
      <c r="U58" s="169">
        <f t="shared" si="109"/>
        <v>0</v>
      </c>
      <c r="V58" s="169">
        <f t="shared" si="110"/>
        <v>0</v>
      </c>
      <c r="W58" s="169">
        <f t="shared" si="111"/>
        <v>0</v>
      </c>
      <c r="X58" s="169">
        <f t="shared" si="112"/>
        <v>0</v>
      </c>
      <c r="Y58" s="169">
        <f t="shared" si="113"/>
        <v>0</v>
      </c>
      <c r="Z58" s="170">
        <f t="shared" si="114"/>
        <v>0</v>
      </c>
      <c r="AA58" s="170">
        <f t="shared" si="115"/>
        <v>0</v>
      </c>
      <c r="AD58" s="173">
        <f t="shared" ref="AD58" si="119">SUM(P58:Q58)</f>
        <v>0</v>
      </c>
      <c r="AE58" s="82">
        <f t="shared" si="116"/>
        <v>0</v>
      </c>
      <c r="AI58" s="88" t="str">
        <f>A58</f>
        <v>Josiah M</v>
      </c>
      <c r="AJ58" s="82">
        <f t="shared" ref="AJ58:AP58" si="120">C192</f>
        <v>0</v>
      </c>
      <c r="AK58" s="82">
        <f t="shared" si="120"/>
        <v>0</v>
      </c>
      <c r="AL58" s="82">
        <f t="shared" si="120"/>
        <v>0</v>
      </c>
      <c r="AM58" s="82">
        <f t="shared" si="120"/>
        <v>0</v>
      </c>
      <c r="AN58" s="82">
        <f t="shared" si="120"/>
        <v>0</v>
      </c>
      <c r="AO58" s="82">
        <f t="shared" si="120"/>
        <v>0</v>
      </c>
      <c r="AP58" s="82">
        <f t="shared" si="120"/>
        <v>0</v>
      </c>
      <c r="AQ58" s="89"/>
    </row>
    <row r="59" spans="1:45" x14ac:dyDescent="0.35">
      <c r="A59" s="88" t="s">
        <v>68</v>
      </c>
      <c r="B59" s="122">
        <f>IF(AJ59&lt;=8, AJ59, 8)</f>
        <v>0</v>
      </c>
      <c r="C59" s="122">
        <f>IF(AJ59&lt;=8, 0, AJ59-8)</f>
        <v>0</v>
      </c>
      <c r="D59" s="122">
        <f>IF(AK59&lt;=8, AK59, 8)</f>
        <v>0</v>
      </c>
      <c r="E59" s="122">
        <f>IF(AK59&lt;=8, 0, AK59-8)</f>
        <v>0</v>
      </c>
      <c r="F59" s="122">
        <f>IF(SUM($B59:E59)+AL59&lt;=40,(IF(AL59&lt;=8,AL59,8)), (IF(SUM($B59:E59)&gt;=40, 0, (IF(SUM($B59:E59)&lt;32,8,40-SUM($B59:E59))))))</f>
        <v>0</v>
      </c>
      <c r="G59" s="122">
        <f>IF(SUM($B59:E59)+AL59&lt;=40,(IF(AL59&lt;=8,0,AL59-8)), (IF(SUM($B59:E59)&gt;=40,AL59, (IF(SUM($B59:E59)&lt;32,AL59-8,AL59-F59)))))</f>
        <v>0</v>
      </c>
      <c r="H59" s="122">
        <f>IF(SUM($B59:G59)+AM59&lt;=40,(IF(AM59&lt;=8,AM59,8)), (IF(SUM($B59:G59)&gt;=40, 0, (IF(SUM($B59:G59)&lt;32,8,40-SUM($B59:G59))))))</f>
        <v>0</v>
      </c>
      <c r="I59" s="122">
        <f>IF(SUM($B59:G59)+AM59&lt;=40,(IF(AM59&lt;=8,0,AM59-8)), (IF(SUM($B59:G59)&gt;=40,AM59, (IF(SUM($B59:G59)&lt;32,AM59-8,AM59-H59)))))</f>
        <v>0</v>
      </c>
      <c r="J59" s="122">
        <f>IF(SUM($B59:I59)+AN59&lt;=40,(IF(AN59&lt;=8,AN59,8)), (IF(SUM($B59:I59)&gt;=40, 0, (IF(SUM($B59:I59)&lt;32,8,40-SUM($B59:I59))))))</f>
        <v>0</v>
      </c>
      <c r="K59" s="122">
        <f>IF(SUM($B59:I59)+AN59&lt;=40,(IF(AN59&lt;=8,0,AN59-8)), (IF(SUM($B59:I59)&gt;=40,AN59, (IF(SUM($B59:I59)&lt;32,AN59-8,AN59-J59)))))</f>
        <v>0</v>
      </c>
      <c r="L59" s="122">
        <f>IF(SUM($B59:K59)+AO59&lt;=40,(IF(AO59&lt;=8,AO59,8)), (IF(SUM($B59:K59)&gt;=40, 0, (IF(SUM($B59:K59)&lt;32,8,40-SUM($B59:K59))))))</f>
        <v>0</v>
      </c>
      <c r="M59" s="122">
        <f>IF(SUM($B59:K59)+AO59&lt;=40,(IF(AO59&lt;=8,0,AO59-8)), (IF(SUM($B59:K59)&gt;=40,AO59, (IF(SUM($B59:K59)&lt;32,AO59-8,AO59-L59)))))</f>
        <v>0</v>
      </c>
      <c r="N59" s="122">
        <f>IF(SUM($B59:M59)+AP59&lt;=40,(IF(AP59&lt;=8,AP59,8)), (IF(SUM($B59:M59)&gt;=40, 0, (IF(SUM($B59:M59)&lt;32,8,40-SUM($B59:M59))))))</f>
        <v>0</v>
      </c>
      <c r="O59" s="122">
        <f>IF(SUM($B59:M59)+AP59&lt;=40,(IF(AP59&lt;=8,0,AP59-8)), (IF(SUM($B59:M59)&gt;=40,AP59, (IF(SUM($B59:M59)&lt;32,AP59-8,AP59-N59)))))</f>
        <v>0</v>
      </c>
      <c r="P59" s="22">
        <f t="shared" si="103"/>
        <v>0</v>
      </c>
      <c r="Q59" s="168">
        <f t="shared" si="103"/>
        <v>0</v>
      </c>
      <c r="R59" s="171">
        <v>17.5</v>
      </c>
      <c r="S59" s="169">
        <f t="shared" si="107"/>
        <v>0</v>
      </c>
      <c r="T59" s="169">
        <f t="shared" si="108"/>
        <v>0</v>
      </c>
      <c r="U59" s="169">
        <f t="shared" si="109"/>
        <v>0</v>
      </c>
      <c r="V59" s="169">
        <f t="shared" si="110"/>
        <v>0</v>
      </c>
      <c r="W59" s="169">
        <f t="shared" si="111"/>
        <v>0</v>
      </c>
      <c r="X59" s="169">
        <f t="shared" si="112"/>
        <v>0</v>
      </c>
      <c r="Y59" s="169">
        <f t="shared" si="113"/>
        <v>0</v>
      </c>
      <c r="Z59" s="170">
        <f t="shared" si="114"/>
        <v>0</v>
      </c>
      <c r="AA59" s="170">
        <f t="shared" si="115"/>
        <v>0</v>
      </c>
      <c r="AD59" s="173">
        <f t="shared" si="104"/>
        <v>0</v>
      </c>
      <c r="AE59" s="82">
        <f t="shared" si="116"/>
        <v>0</v>
      </c>
      <c r="AI59" s="88" t="str">
        <f t="shared" si="117"/>
        <v>Randy Y</v>
      </c>
      <c r="AJ59" s="82">
        <f t="shared" ref="AJ59:AP59" si="121">C202</f>
        <v>0</v>
      </c>
      <c r="AK59" s="82">
        <f t="shared" si="121"/>
        <v>0</v>
      </c>
      <c r="AL59" s="82">
        <f t="shared" si="121"/>
        <v>0</v>
      </c>
      <c r="AM59" s="82">
        <f t="shared" si="121"/>
        <v>0</v>
      </c>
      <c r="AN59" s="82">
        <f t="shared" si="121"/>
        <v>0</v>
      </c>
      <c r="AO59" s="82">
        <f t="shared" si="121"/>
        <v>0</v>
      </c>
      <c r="AP59" s="82">
        <f t="shared" si="121"/>
        <v>0</v>
      </c>
      <c r="AQ59" s="89"/>
    </row>
    <row r="60" spans="1:45" x14ac:dyDescent="0.35">
      <c r="A60" s="88" t="s">
        <v>69</v>
      </c>
      <c r="B60" s="122">
        <f>IF(AJ60&lt;=8, AJ60, 8)</f>
        <v>0</v>
      </c>
      <c r="C60" s="122">
        <f>IF(AJ60&lt;=8, 0, AJ60-8)</f>
        <v>0</v>
      </c>
      <c r="D60" s="122">
        <f>IF(AK60&lt;=8, AK60, 8)</f>
        <v>0</v>
      </c>
      <c r="E60" s="122">
        <f>IF(AK60&lt;=8, 0, AK60-8)</f>
        <v>0</v>
      </c>
      <c r="F60" s="122">
        <f>IF(SUM($B60:E60)+AL60&lt;=40,(IF(AL60&lt;=8,AL60,8)), (IF(SUM($B60:E60)&gt;=40, 0, (IF(SUM($B60:E60)&lt;32,8,40-SUM($B60:E60))))))</f>
        <v>0</v>
      </c>
      <c r="G60" s="122">
        <f>IF(SUM($B60:E60)+AL60&lt;=40,(IF(AL60&lt;=8,0,AL60-8)), (IF(SUM($B60:E60)&gt;=40,AL60, (IF(SUM($B60:E60)&lt;32,AL60-8,AL60-F60)))))</f>
        <v>0</v>
      </c>
      <c r="H60" s="122">
        <f>IF(SUM($B60:G60)+AM60&lt;=40,(IF(AM60&lt;=8,AM60,8)), (IF(SUM($B60:G60)&gt;=40, 0, (IF(SUM($B60:G60)&lt;32,8,40-SUM($B60:G60))))))</f>
        <v>0</v>
      </c>
      <c r="I60" s="122">
        <f>IF(SUM($B60:G60)+AM60&lt;=40,(IF(AM60&lt;=8,0,AM60-8)), (IF(SUM($B60:G60)&gt;=40,AM60, (IF(SUM($B60:G60)&lt;32,AM60-8,AM60-H60)))))</f>
        <v>0</v>
      </c>
      <c r="J60" s="122">
        <f>IF(SUM($B60:I60)+AN60&lt;=40,(IF(AN60&lt;=8,AN60,8)), (IF(SUM($B60:I60)&gt;=40, 0, (IF(SUM($B60:I60)&lt;32,8,40-SUM($B60:I60))))))</f>
        <v>0</v>
      </c>
      <c r="K60" s="122">
        <f>IF(SUM($B60:I60)+AN60&lt;=40,(IF(AN60&lt;=8,0,AN60-8)), (IF(SUM($B60:I60)&gt;=40,AN60, (IF(SUM($B60:I60)&lt;32,AN60-8,AN60-J60)))))</f>
        <v>0</v>
      </c>
      <c r="L60" s="122">
        <f>IF(SUM($B60:K60)+AO60&lt;=40,(IF(AO60&lt;=8,AO60,8)), (IF(SUM($B60:K60)&gt;=40, 0, (IF(SUM($B60:K60)&lt;32,8,40-SUM($B60:K60))))))</f>
        <v>0</v>
      </c>
      <c r="M60" s="122">
        <f>IF(SUM($B60:K60)+AO60&lt;=40,(IF(AO60&lt;=8,0,AO60-8)), (IF(SUM($B60:K60)&gt;=40,AO60, (IF(SUM($B60:K60)&lt;32,AO60-8,AO60-L60)))))</f>
        <v>0</v>
      </c>
      <c r="N60" s="122">
        <f>IF(SUM($B60:M60)+AP60&lt;=40,(IF(AP60&lt;=8,AP60,8)), (IF(SUM($B60:M60)&gt;=40, 0, (IF(SUM($B60:M60)&lt;32,8,40-SUM($B60:M60))))))</f>
        <v>0</v>
      </c>
      <c r="O60" s="122">
        <f>IF(SUM($B60:M60)+AP60&lt;=40,(IF(AP60&lt;=8,0,AP60-8)), (IF(SUM($B60:M60)&gt;=40,AP60, (IF(SUM($B60:M60)&lt;32,AP60-8,AP60-N60)))))</f>
        <v>0</v>
      </c>
      <c r="P60" s="22">
        <f t="shared" si="103"/>
        <v>0</v>
      </c>
      <c r="Q60" s="168">
        <f t="shared" si="103"/>
        <v>0</v>
      </c>
      <c r="R60" s="171">
        <v>17</v>
      </c>
      <c r="S60" s="169">
        <f>SUM(B60*R60,C60*1.5*R60)</f>
        <v>0</v>
      </c>
      <c r="T60" s="169">
        <f>SUM(D60*R60,E60*1.5*R60)</f>
        <v>0</v>
      </c>
      <c r="U60" s="169">
        <f>SUM(F60*R60,G60*1.5*R60)</f>
        <v>0</v>
      </c>
      <c r="V60" s="169">
        <f>SUM(H60*R60,I60*1.5*R60)</f>
        <v>0</v>
      </c>
      <c r="W60" s="169">
        <f>SUM(J60*R60,K60*1.5*R60)</f>
        <v>0</v>
      </c>
      <c r="X60" s="169">
        <f>SUM(L60*R60,M60*1.5*R60)</f>
        <v>0</v>
      </c>
      <c r="Y60" s="169">
        <f>SUM(N60*R60)+(O60*1.5*R60)</f>
        <v>0</v>
      </c>
      <c r="Z60" s="170">
        <f>P60*R60</f>
        <v>0</v>
      </c>
      <c r="AA60" s="170">
        <f>Q60*1.5*R60</f>
        <v>0</v>
      </c>
      <c r="AD60" s="173">
        <f t="shared" si="104"/>
        <v>0</v>
      </c>
      <c r="AE60" s="82">
        <f t="shared" si="116"/>
        <v>0</v>
      </c>
      <c r="AI60" s="88" t="str">
        <f>A60</f>
        <v>Dustin W</v>
      </c>
      <c r="AJ60" s="82">
        <f>C178</f>
        <v>0</v>
      </c>
      <c r="AK60" s="82">
        <f t="shared" ref="AK60:AP60" si="122">D178</f>
        <v>0</v>
      </c>
      <c r="AL60" s="82">
        <f t="shared" si="122"/>
        <v>0</v>
      </c>
      <c r="AM60" s="82">
        <f t="shared" si="122"/>
        <v>0</v>
      </c>
      <c r="AN60" s="82">
        <f t="shared" si="122"/>
        <v>0</v>
      </c>
      <c r="AO60" s="82">
        <f t="shared" si="122"/>
        <v>0</v>
      </c>
      <c r="AP60" s="82">
        <f t="shared" si="122"/>
        <v>0</v>
      </c>
      <c r="AQ60" s="89"/>
    </row>
    <row r="61" spans="1:45" x14ac:dyDescent="0.35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 t="s">
        <v>60</v>
      </c>
      <c r="Q61" s="175" t="s">
        <v>60</v>
      </c>
      <c r="R61" s="175"/>
      <c r="S61" s="176"/>
      <c r="T61" s="176"/>
      <c r="U61" s="176"/>
      <c r="V61" s="176"/>
      <c r="W61" s="176"/>
      <c r="X61" s="176"/>
      <c r="Y61" s="176"/>
      <c r="Z61" s="177"/>
      <c r="AA61" s="177"/>
      <c r="AE61" s="47"/>
      <c r="AJ61" s="128"/>
      <c r="AO61" s="13"/>
    </row>
    <row r="62" spans="1:45" x14ac:dyDescent="0.35">
      <c r="A62" s="178" t="s">
        <v>34</v>
      </c>
      <c r="B62" s="168">
        <f t="shared" ref="B62:Q62" si="123">SUM(B55:B60)</f>
        <v>0</v>
      </c>
      <c r="C62" s="168">
        <f t="shared" si="123"/>
        <v>0</v>
      </c>
      <c r="D62" s="168">
        <f t="shared" si="123"/>
        <v>0</v>
      </c>
      <c r="E62" s="168">
        <f t="shared" si="123"/>
        <v>0</v>
      </c>
      <c r="F62" s="168">
        <f t="shared" si="123"/>
        <v>0</v>
      </c>
      <c r="G62" s="168">
        <f t="shared" si="123"/>
        <v>0</v>
      </c>
      <c r="H62" s="168">
        <f t="shared" si="123"/>
        <v>0</v>
      </c>
      <c r="I62" s="168">
        <f t="shared" si="123"/>
        <v>0</v>
      </c>
      <c r="J62" s="168">
        <f t="shared" si="123"/>
        <v>0</v>
      </c>
      <c r="K62" s="168">
        <f t="shared" si="123"/>
        <v>0</v>
      </c>
      <c r="L62" s="168">
        <f t="shared" si="123"/>
        <v>0</v>
      </c>
      <c r="M62" s="168">
        <f t="shared" si="123"/>
        <v>0</v>
      </c>
      <c r="N62" s="168">
        <f t="shared" si="123"/>
        <v>0</v>
      </c>
      <c r="O62" s="168">
        <f t="shared" si="123"/>
        <v>0</v>
      </c>
      <c r="P62" s="168">
        <f t="shared" si="123"/>
        <v>0</v>
      </c>
      <c r="Q62" s="168">
        <f t="shared" si="123"/>
        <v>0</v>
      </c>
      <c r="R62" s="168"/>
      <c r="S62" s="169">
        <f t="shared" ref="S62:AA62" si="124">SUM(S55:S60)</f>
        <v>0</v>
      </c>
      <c r="T62" s="169">
        <f t="shared" si="124"/>
        <v>0</v>
      </c>
      <c r="U62" s="169">
        <f t="shared" si="124"/>
        <v>0</v>
      </c>
      <c r="V62" s="169">
        <f t="shared" si="124"/>
        <v>0</v>
      </c>
      <c r="W62" s="169">
        <f t="shared" si="124"/>
        <v>0</v>
      </c>
      <c r="X62" s="169">
        <f t="shared" si="124"/>
        <v>0</v>
      </c>
      <c r="Y62" s="169">
        <f t="shared" si="124"/>
        <v>0</v>
      </c>
      <c r="Z62" s="169">
        <f t="shared" si="124"/>
        <v>0</v>
      </c>
      <c r="AA62" s="169">
        <f t="shared" si="124"/>
        <v>0</v>
      </c>
      <c r="AB62" s="179">
        <f>AA62</f>
        <v>0</v>
      </c>
      <c r="AC62" s="180"/>
      <c r="AJ62" s="13"/>
      <c r="AO62" s="13"/>
      <c r="AS62" s="181"/>
    </row>
    <row r="63" spans="1:45" x14ac:dyDescent="0.35">
      <c r="A63" s="174"/>
      <c r="B63" s="175" t="s">
        <v>5</v>
      </c>
      <c r="C63" s="182">
        <f>SUM(B62:C62)</f>
        <v>0</v>
      </c>
      <c r="D63" s="175" t="s">
        <v>5</v>
      </c>
      <c r="E63" s="182">
        <f>SUM(D62:E62)</f>
        <v>0</v>
      </c>
      <c r="F63" s="175" t="s">
        <v>5</v>
      </c>
      <c r="G63" s="182">
        <f>SUM(F62:G62)</f>
        <v>0</v>
      </c>
      <c r="H63" s="175" t="s">
        <v>5</v>
      </c>
      <c r="I63" s="182">
        <f>SUM(H62:I62)</f>
        <v>0</v>
      </c>
      <c r="J63" s="175" t="s">
        <v>5</v>
      </c>
      <c r="K63" s="182">
        <f>SUM(J62:K62)</f>
        <v>0</v>
      </c>
      <c r="L63" s="175" t="s">
        <v>5</v>
      </c>
      <c r="M63" s="182">
        <f>SUM(L62:M62)</f>
        <v>0</v>
      </c>
      <c r="N63" s="175" t="s">
        <v>5</v>
      </c>
      <c r="O63" s="182">
        <f>SUM(N62:O62)</f>
        <v>0</v>
      </c>
      <c r="P63" s="175" t="s">
        <v>5</v>
      </c>
      <c r="Q63" s="183">
        <f>SUM(P62:Q62)</f>
        <v>0</v>
      </c>
      <c r="R63" s="182"/>
      <c r="S63" s="184"/>
      <c r="T63" s="169"/>
      <c r="U63" s="82"/>
      <c r="V63" s="82"/>
      <c r="W63" s="82"/>
      <c r="X63" s="82"/>
      <c r="Y63" s="82"/>
      <c r="Z63" s="170"/>
      <c r="AA63" s="185">
        <f>SUM(Z62:AA62)</f>
        <v>0</v>
      </c>
      <c r="AB63" s="185">
        <f>SUM(Z62:AA62)</f>
        <v>0</v>
      </c>
      <c r="AC63" s="180"/>
      <c r="AD63" s="186"/>
      <c r="AE63" s="187">
        <v>3.9</v>
      </c>
      <c r="AF63" s="111" t="str">
        <f ca="1">IF(WEEKDAY(NOW(),1)=2,(AE63*1000-AB63)/AB63,"")</f>
        <v/>
      </c>
      <c r="AJ63" s="13"/>
      <c r="AO63" s="13"/>
      <c r="AS63" s="188">
        <v>4.0999999999999996</v>
      </c>
    </row>
    <row r="64" spans="1:45" x14ac:dyDescent="0.35">
      <c r="C64" s="189">
        <f>S62</f>
        <v>0</v>
      </c>
      <c r="E64" s="189">
        <f>T62</f>
        <v>0</v>
      </c>
      <c r="G64" s="189">
        <f>U62</f>
        <v>0</v>
      </c>
      <c r="I64" s="189">
        <f>V62</f>
        <v>0</v>
      </c>
      <c r="K64" s="189">
        <f>W62</f>
        <v>0</v>
      </c>
      <c r="M64" s="189">
        <f>X62</f>
        <v>0</v>
      </c>
      <c r="O64" s="189">
        <f>Y62</f>
        <v>0</v>
      </c>
      <c r="AB64" s="116"/>
      <c r="AC64" s="117"/>
      <c r="AE64" s="190"/>
      <c r="AJ64" s="13"/>
      <c r="AO64" s="13"/>
    </row>
    <row r="65" spans="1:43" x14ac:dyDescent="0.35">
      <c r="L65" s="13" t="s">
        <v>61</v>
      </c>
      <c r="M65" s="13" t="s">
        <v>62</v>
      </c>
      <c r="AB65" s="191"/>
      <c r="AC65" s="192"/>
      <c r="AJ65" s="13"/>
      <c r="AO65" s="13"/>
    </row>
    <row r="66" spans="1:43" ht="15.5" x14ac:dyDescent="0.35">
      <c r="K66" s="193" t="s">
        <v>27</v>
      </c>
      <c r="L66" s="194" t="e">
        <f>Q62/Q63</f>
        <v>#DIV/0!</v>
      </c>
      <c r="M66" s="194" t="e">
        <f>AB62/AB63</f>
        <v>#DIV/0!</v>
      </c>
      <c r="AB66" s="116"/>
      <c r="AJ66" s="13"/>
      <c r="AO66" s="13"/>
    </row>
    <row r="67" spans="1:43" ht="15.5" x14ac:dyDescent="0.35">
      <c r="K67" s="195"/>
      <c r="L67" s="196"/>
      <c r="M67" s="196"/>
      <c r="AJ67" s="13"/>
      <c r="AO67" s="13"/>
    </row>
    <row r="68" spans="1:43" ht="15.5" x14ac:dyDescent="0.35">
      <c r="K68" s="195"/>
      <c r="L68" s="196"/>
      <c r="M68" s="196"/>
      <c r="AJ68" s="13"/>
      <c r="AO68" s="13"/>
    </row>
    <row r="69" spans="1:43" ht="31.15" customHeight="1" x14ac:dyDescent="0.35">
      <c r="A69" s="135" t="s">
        <v>70</v>
      </c>
      <c r="B69" s="136"/>
      <c r="C69" s="137"/>
      <c r="D69" s="35" t="str">
        <f>D117</f>
        <v>May 10 - May 16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138"/>
      <c r="S69" s="35" t="s">
        <v>1</v>
      </c>
      <c r="T69" s="36"/>
      <c r="U69" s="36"/>
      <c r="V69" s="36"/>
      <c r="W69" s="36"/>
      <c r="X69" s="36"/>
      <c r="Y69" s="37"/>
      <c r="Z69" s="139" t="s">
        <v>15</v>
      </c>
      <c r="AA69" s="140"/>
      <c r="AJ69" s="13"/>
      <c r="AO69" s="13"/>
    </row>
    <row r="70" spans="1:43" x14ac:dyDescent="0.35">
      <c r="A70" s="82"/>
      <c r="B70" s="141" t="s">
        <v>16</v>
      </c>
      <c r="C70" s="142"/>
      <c r="D70" s="143" t="s">
        <v>17</v>
      </c>
      <c r="E70" s="144"/>
      <c r="F70" s="145" t="s">
        <v>18</v>
      </c>
      <c r="G70" s="146"/>
      <c r="H70" s="147" t="s">
        <v>19</v>
      </c>
      <c r="I70" s="148"/>
      <c r="J70" s="149" t="s">
        <v>20</v>
      </c>
      <c r="K70" s="150"/>
      <c r="L70" s="151" t="s">
        <v>21</v>
      </c>
      <c r="M70" s="152"/>
      <c r="N70" s="153" t="s">
        <v>22</v>
      </c>
      <c r="O70" s="154"/>
      <c r="P70" s="155" t="s">
        <v>3</v>
      </c>
      <c r="Q70" s="156" t="s">
        <v>23</v>
      </c>
      <c r="R70" s="157" t="s">
        <v>24</v>
      </c>
      <c r="S70" s="158" t="s">
        <v>16</v>
      </c>
      <c r="T70" s="159" t="s">
        <v>17</v>
      </c>
      <c r="U70" s="160" t="s">
        <v>18</v>
      </c>
      <c r="V70" s="161" t="s">
        <v>19</v>
      </c>
      <c r="W70" s="162" t="s">
        <v>20</v>
      </c>
      <c r="X70" s="163" t="s">
        <v>25</v>
      </c>
      <c r="Y70" s="164" t="s">
        <v>22</v>
      </c>
      <c r="Z70" s="165" t="s">
        <v>26</v>
      </c>
      <c r="AA70" s="166" t="s">
        <v>27</v>
      </c>
      <c r="AJ70" s="13"/>
      <c r="AO70" s="13"/>
    </row>
    <row r="71" spans="1:43" x14ac:dyDescent="0.35">
      <c r="A71" s="82"/>
      <c r="B71" s="83" t="s">
        <v>26</v>
      </c>
      <c r="C71" s="156" t="s">
        <v>27</v>
      </c>
      <c r="D71" s="83" t="s">
        <v>26</v>
      </c>
      <c r="E71" s="156" t="s">
        <v>27</v>
      </c>
      <c r="F71" s="83" t="s">
        <v>26</v>
      </c>
      <c r="G71" s="156" t="s">
        <v>27</v>
      </c>
      <c r="H71" s="83" t="s">
        <v>26</v>
      </c>
      <c r="I71" s="156" t="s">
        <v>27</v>
      </c>
      <c r="J71" s="83" t="s">
        <v>26</v>
      </c>
      <c r="K71" s="156" t="s">
        <v>27</v>
      </c>
      <c r="L71" s="83" t="s">
        <v>26</v>
      </c>
      <c r="M71" s="156" t="s">
        <v>27</v>
      </c>
      <c r="N71" s="83" t="s">
        <v>26</v>
      </c>
      <c r="O71" s="156" t="s">
        <v>27</v>
      </c>
      <c r="P71" s="167"/>
      <c r="Q71" s="168"/>
      <c r="R71" s="168"/>
      <c r="S71" s="168"/>
      <c r="T71" s="169"/>
      <c r="U71" s="82"/>
      <c r="V71" s="82"/>
      <c r="W71" s="82"/>
      <c r="X71" s="82"/>
      <c r="Y71" s="82"/>
      <c r="Z71" s="170"/>
      <c r="AA71" s="170"/>
      <c r="AE71" s="47"/>
      <c r="AI71" s="82"/>
      <c r="AJ71" s="83" t="s">
        <v>16</v>
      </c>
      <c r="AK71" s="83" t="s">
        <v>17</v>
      </c>
      <c r="AL71" s="83" t="s">
        <v>18</v>
      </c>
      <c r="AM71" s="83" t="s">
        <v>19</v>
      </c>
      <c r="AN71" s="83" t="s">
        <v>20</v>
      </c>
      <c r="AO71" s="83" t="s">
        <v>21</v>
      </c>
      <c r="AP71" s="83" t="s">
        <v>22</v>
      </c>
    </row>
    <row r="72" spans="1:43" x14ac:dyDescent="0.35">
      <c r="A72" s="197" t="s">
        <v>71</v>
      </c>
      <c r="B72" s="122">
        <f>IF(AJ72&lt;=10, AJ72, 10)</f>
        <v>0</v>
      </c>
      <c r="C72" s="122">
        <f>IF(AJ72&lt;=10, 0, AJ72-10)</f>
        <v>0</v>
      </c>
      <c r="D72" s="122">
        <f>IF(AK72&lt;=10, AK72, 10)</f>
        <v>0</v>
      </c>
      <c r="E72" s="122">
        <f>IF(AK72&lt;=10, 0, AK72-10)</f>
        <v>0</v>
      </c>
      <c r="F72" s="122">
        <f>IF(SUM($B72:E72)+AL72&lt;=40,(IF(AL72&lt;=10,AL72,10)), (IF(SUM($B72:E72)&gt;=40, 0, (IF(SUM($B72:E72)&lt;30,10,40-SUM($B72:E72))))))</f>
        <v>0</v>
      </c>
      <c r="G72" s="122">
        <f>IF(SUM($B72:E72)+AL72&lt;=40,(IF(AL72&lt;=10,0,AL72-10)), (IF(SUM($B72:E72)&gt;=40,AL72, (IF(SUM($B72:E72)&lt;30,AL72-10,AL72-F72)))))</f>
        <v>0</v>
      </c>
      <c r="H72" s="122">
        <f>IF(SUM($B72:G72)+AM72&lt;=40,(IF(AM72&lt;=10,AM72,10)), (IF(SUM($B72:G72)&gt;=40, 0, (IF(SUM($B72:G72)&lt;30,10,40-SUM($B72:G72))))))</f>
        <v>0</v>
      </c>
      <c r="I72" s="122">
        <f>IF(SUM($B72:G72)+AM72&lt;=40,(IF(AM72&lt;=10,0,AM72-10)), (IF(SUM($B72:G72)&gt;=40,AM72, (IF(SUM($B72:G72)&lt;30,AM72-10,AM72-H72)))))</f>
        <v>0</v>
      </c>
      <c r="J72" s="122">
        <f>IF(SUM($B72:I72)+AN72&lt;=40,(IF(AN72&lt;=10,AN72,10)), (IF(SUM($B72:I72)&gt;=40, 0, (IF(SUM($B72:I72)&lt;30,10,40-SUM($B72:I72))))))</f>
        <v>0</v>
      </c>
      <c r="K72" s="122">
        <f>IF(SUM($B72:I72)+AN72&lt;=40,(IF(AN72&lt;=10,0,AN72-10)), (IF(SUM($B72:I72)&gt;=40,AN72, (IF(SUM($B72:I72)&lt;30,AN72-10,AN72-J72)))))</f>
        <v>0</v>
      </c>
      <c r="L72" s="122">
        <f>IF(SUM($B72:K72)+AO72&lt;=40,(IF(AO72&lt;=8,AO72,8)), (IF(SUM($B72:K72)&gt;=40, 0, (IF(SUM($B72:K72)&lt;32,8,40-SUM($B72:K72))))))</f>
        <v>0</v>
      </c>
      <c r="M72" s="122">
        <f>IF(SUM($B72:K72)+AO72&lt;=40,(IF(AO72&lt;=10,0,AO72-10)), (IF(SUM($B72:K72)&gt;=40,AO72, (IF(SUM($B72:K72)&lt;30,AO72-10,AO72-L72)))))</f>
        <v>0</v>
      </c>
      <c r="N72" s="122">
        <f>IF(SUM($B72:M72)+AP72&lt;=40,(IF(AP72&lt;=10,AP72,10)), (IF(SUM($B72:M72)&gt;=40, 0, (IF(SUM($B72:M72)&lt;30,10,40-SUM($B72:M72))))))</f>
        <v>0</v>
      </c>
      <c r="O72" s="122">
        <f>IF(SUM($B72:M72)+AP72&lt;=40,(IF(AP72&lt;=10,0,AP72-10)), (IF(SUM($B72:M72)&gt;=40,AP72, (IF(SUM($B72:M72)&lt;30,AP72-10,AP72-N72)))))</f>
        <v>0</v>
      </c>
      <c r="P72" s="22">
        <f t="shared" ref="P72:Q82" si="125">SUM(B72,D72,F72,H72,J72,L72,N72)</f>
        <v>0</v>
      </c>
      <c r="Q72" s="168">
        <f t="shared" si="125"/>
        <v>0</v>
      </c>
      <c r="R72" s="198">
        <v>24</v>
      </c>
      <c r="S72" s="169">
        <f t="shared" ref="S72:S82" si="126">SUM(B72*R72,C72*1.5*R72)</f>
        <v>0</v>
      </c>
      <c r="T72" s="169">
        <f t="shared" ref="T72:T82" si="127">SUM(D72*R72,E72*1.5*R72)</f>
        <v>0</v>
      </c>
      <c r="U72" s="169">
        <f t="shared" ref="U72:U82" si="128">SUM(F72*R72,G72*1.5*R72)</f>
        <v>0</v>
      </c>
      <c r="V72" s="169">
        <f t="shared" ref="V72:V82" si="129">SUM(H72*R72,I72*1.5*R72)</f>
        <v>0</v>
      </c>
      <c r="W72" s="169">
        <f t="shared" ref="W72:W82" si="130">SUM(J72*R72,K72*1.5*R72)</f>
        <v>0</v>
      </c>
      <c r="X72" s="169">
        <f t="shared" ref="X72:X82" si="131">SUM(L72*R72,M72*1.5*R72)</f>
        <v>0</v>
      </c>
      <c r="Y72" s="169">
        <f t="shared" ref="Y72:Y82" si="132">SUM(N72*R72)+(O72*1.5*R72)</f>
        <v>0</v>
      </c>
      <c r="Z72" s="170">
        <f t="shared" ref="Z72:Z82" si="133">P72*R72</f>
        <v>0</v>
      </c>
      <c r="AA72" s="170">
        <f t="shared" ref="AA72:AA82" si="134">Q72*1.5*R72</f>
        <v>0</v>
      </c>
      <c r="AD72" s="173">
        <f>SUM(P72:Q72)</f>
        <v>0</v>
      </c>
      <c r="AE72" s="82">
        <f t="shared" ref="AE72:AE81" si="135">IF(AD72&gt;40,AD72-40,0)</f>
        <v>0</v>
      </c>
      <c r="AI72" s="197" t="str">
        <f>A72</f>
        <v>Juan A</v>
      </c>
      <c r="AJ72" s="82">
        <f t="shared" ref="AJ72:AP72" si="136">C182</f>
        <v>0</v>
      </c>
      <c r="AK72" s="82">
        <f t="shared" si="136"/>
        <v>0</v>
      </c>
      <c r="AL72" s="82">
        <f t="shared" si="136"/>
        <v>0</v>
      </c>
      <c r="AM72" s="82">
        <f t="shared" si="136"/>
        <v>0</v>
      </c>
      <c r="AN72" s="82">
        <f t="shared" si="136"/>
        <v>0</v>
      </c>
      <c r="AO72" s="82">
        <f t="shared" si="136"/>
        <v>0</v>
      </c>
      <c r="AP72" s="82">
        <f t="shared" si="136"/>
        <v>0</v>
      </c>
      <c r="AQ72" s="89"/>
    </row>
    <row r="73" spans="1:43" x14ac:dyDescent="0.35">
      <c r="A73" s="197" t="s">
        <v>72</v>
      </c>
      <c r="B73" s="122">
        <f>IF(AJ73&lt;=10, AJ73, 10)</f>
        <v>0</v>
      </c>
      <c r="C73" s="122">
        <f>IF(AJ73&lt;=10, 0, AJ73-10)</f>
        <v>0</v>
      </c>
      <c r="D73" s="122">
        <f>IF(AK73&lt;=10, AK73, 10)</f>
        <v>0</v>
      </c>
      <c r="E73" s="122">
        <f>IF(AK73&lt;=10, 0, AK73-10)</f>
        <v>0</v>
      </c>
      <c r="F73" s="122">
        <f>IF(SUM($B73:E73)+AL73&lt;=40,(IF(AL73&lt;=10,AL73,10)), (IF(SUM($B73:E73)&gt;=40, 0, (IF(SUM($B73:E73)&lt;30,10,40-SUM($B73:E73))))))</f>
        <v>0</v>
      </c>
      <c r="G73" s="122">
        <f>IF(SUM($B73:E73)+AL73&lt;=40,(IF(AL73&lt;=10,0,AL73-10)), (IF(SUM($B73:E73)&gt;=40,AL73, (IF(SUM($B73:E73)&lt;30,AL73-10,AL73-F73)))))</f>
        <v>0</v>
      </c>
      <c r="H73" s="122">
        <f>IF(SUM($B73:G73)+AM73&lt;=40,(IF(AM73&lt;=10,AM73,10)), (IF(SUM($B73:G73)&gt;=40, 0, (IF(SUM($B73:G73)&lt;30,10,40-SUM($B73:G73))))))</f>
        <v>0</v>
      </c>
      <c r="I73" s="122">
        <f>IF(SUM($B73:G73)+AM73&lt;=40,(IF(AM73&lt;=10,0,AM73-10)), (IF(SUM($B73:G73)&gt;=40,AM73, (IF(SUM($B73:G73)&lt;30,AM73-10,AM73-H73)))))</f>
        <v>0</v>
      </c>
      <c r="J73" s="122">
        <f>IF(SUM($B73:I73)+AN73&lt;=40,(IF(AN73&lt;=10,AN73,10)), (IF(SUM($B73:I73)&gt;=40, 0, (IF(SUM($B73:I73)&lt;30,10,40-SUM($B73:I73))))))</f>
        <v>0</v>
      </c>
      <c r="K73" s="122">
        <f>IF(SUM($B73:I73)+AN73&lt;=40,(IF(AN73&lt;=10,0,AN73-10)), (IF(SUM($B73:I73)&gt;=40,AN73, (IF(SUM($B73:I73)&lt;30,AN73-10,AN73-J73)))))</f>
        <v>0</v>
      </c>
      <c r="L73" s="122">
        <f>IF(SUM($B73:K73)+AO73&lt;=40,(IF(AO73&lt;=10,AO73,10)), (IF(SUM($B73:K73)&gt;=40, 0, (IF(SUM($B73:K73)&lt;30,10,40-SUM($B73:K73))))))</f>
        <v>0</v>
      </c>
      <c r="M73" s="122">
        <f>IF(SUM($B73:K73)+AO73&lt;=40,(IF(AO73&lt;=10,0,AO73-10)), (IF(SUM($B73:K73)&gt;=40,AO73, (IF(SUM($B73:K73)&lt;30,AO73-10,AO73-L73)))))</f>
        <v>0</v>
      </c>
      <c r="N73" s="122">
        <f>IF(SUM($B73:M73)+AP73&lt;=40,(IF(AP73&lt;=10,AP73,10)), (IF(SUM($B73:M73)&gt;=40, 0, (IF(SUM($B73:M73)&lt;30,10,40-SUM($B73:M73))))))</f>
        <v>0</v>
      </c>
      <c r="O73" s="122">
        <f>IF(SUM($B73:M73)+AP73&lt;=40,(IF(AP73&lt;=10,0,AP73-10)), (IF(SUM($B73:M73)&gt;=40,AP73, (IF(SUM($B73:M73)&lt;30,AP73-10,AP73-N73)))))</f>
        <v>0</v>
      </c>
      <c r="P73" s="22">
        <f t="shared" si="125"/>
        <v>0</v>
      </c>
      <c r="Q73" s="168">
        <f t="shared" si="125"/>
        <v>0</v>
      </c>
      <c r="R73" s="171">
        <v>24</v>
      </c>
      <c r="S73" s="169">
        <f t="shared" si="126"/>
        <v>0</v>
      </c>
      <c r="T73" s="169">
        <f t="shared" si="127"/>
        <v>0</v>
      </c>
      <c r="U73" s="169">
        <f t="shared" si="128"/>
        <v>0</v>
      </c>
      <c r="V73" s="169">
        <f t="shared" si="129"/>
        <v>0</v>
      </c>
      <c r="W73" s="169">
        <f t="shared" si="130"/>
        <v>0</v>
      </c>
      <c r="X73" s="169">
        <f t="shared" si="131"/>
        <v>0</v>
      </c>
      <c r="Y73" s="169">
        <f t="shared" si="132"/>
        <v>0</v>
      </c>
      <c r="Z73" s="170">
        <f t="shared" si="133"/>
        <v>0</v>
      </c>
      <c r="AA73" s="170">
        <f t="shared" si="134"/>
        <v>0</v>
      </c>
      <c r="AD73" s="82">
        <f>SUM(P73:Q73)</f>
        <v>0</v>
      </c>
      <c r="AE73" s="82">
        <f t="shared" si="135"/>
        <v>0</v>
      </c>
      <c r="AI73" s="197" t="str">
        <f t="shared" ref="AI73:AI82" si="137">A73</f>
        <v>John B</v>
      </c>
      <c r="AJ73" s="82">
        <f t="shared" ref="AJ73:AP73" si="138">C184</f>
        <v>0</v>
      </c>
      <c r="AK73" s="82">
        <f t="shared" si="138"/>
        <v>0</v>
      </c>
      <c r="AL73" s="82">
        <f t="shared" si="138"/>
        <v>0</v>
      </c>
      <c r="AM73" s="82">
        <f t="shared" si="138"/>
        <v>0</v>
      </c>
      <c r="AN73" s="82">
        <f t="shared" si="138"/>
        <v>0</v>
      </c>
      <c r="AO73" s="82">
        <f t="shared" si="138"/>
        <v>0</v>
      </c>
      <c r="AP73" s="82">
        <f t="shared" si="138"/>
        <v>0</v>
      </c>
      <c r="AQ73" s="89"/>
    </row>
    <row r="74" spans="1:43" x14ac:dyDescent="0.35">
      <c r="A74" s="197" t="s">
        <v>73</v>
      </c>
      <c r="B74" s="122">
        <f>IF(AJ74&lt;=10, AJ74, 10)</f>
        <v>0</v>
      </c>
      <c r="C74" s="122">
        <f>IF(AJ74&lt;=10, 0, AJ74-10)</f>
        <v>0</v>
      </c>
      <c r="D74" s="122">
        <f>IF(AK74&lt;=10, AK74, 10)</f>
        <v>0</v>
      </c>
      <c r="E74" s="122">
        <f>IF(AK74&lt;=10, 0, AK74-10)</f>
        <v>0</v>
      </c>
      <c r="F74" s="122">
        <f>IF(SUM($B74:E74)+AL74&lt;=40,(IF(AL74&lt;=10,AL74,10)), (IF(SUM($B74:E74)&gt;=40, 0, (IF(SUM($B74:E74)&lt;30,10,40-SUM($B74:E74))))))</f>
        <v>0</v>
      </c>
      <c r="G74" s="122">
        <f>IF(SUM($B74:E74)+AL74&lt;=40,(IF(AL74&lt;=10,0,AL74-10)), (IF(SUM($B74:E74)&gt;=40,AL74, (IF(SUM($B74:E74)&lt;30,AL74-10,AL74-F74)))))</f>
        <v>0</v>
      </c>
      <c r="H74" s="122">
        <f>IF(SUM($B74:G74)+AM74&lt;=40,(IF(AM74&lt;=10,AM74,10)), (IF(SUM($B74:G74)&gt;=40, 0, (IF(SUM($B74:G74)&lt;30,10,40-SUM($B74:G74))))))</f>
        <v>0</v>
      </c>
      <c r="I74" s="122">
        <f>IF(SUM($B74:G74)+AM74&lt;=40,(IF(AM74&lt;=10,0,AM74-10)), (IF(SUM($B74:G74)&gt;=40,AM74, (IF(SUM($B74:G74)&lt;30,AM74-10,AM74-H74)))))</f>
        <v>0</v>
      </c>
      <c r="J74" s="122">
        <f>IF(SUM($B74:I74)+AN74&lt;=40,(IF(AN74&lt;=10,AN74,10)), (IF(SUM($B74:I74)&gt;=40, 0, (IF(SUM($B74:I74)&lt;30,10,40-SUM($B74:I74))))))</f>
        <v>0</v>
      </c>
      <c r="K74" s="122">
        <f>IF(SUM($B74:I74)+AN74&lt;=40,(IF(AN74&lt;=10,0,AN74-10)), (IF(SUM($B74:I74)&gt;=40,AN74, (IF(SUM($B74:I74)&lt;30,AN74-10,AN74-J74)))))</f>
        <v>0</v>
      </c>
      <c r="L74" s="122">
        <f>IF(SUM($B74:K74)+AO74&lt;=40,(IF(AO74&lt;=10,AO74,10)), (IF(SUM($B74:K74)&gt;=40, 0, (IF(SUM($B74:K74)&lt;30,10,40-SUM($B74:K74))))))</f>
        <v>0</v>
      </c>
      <c r="M74" s="122">
        <f>IF(SUM($B74:K74)+AO74&lt;=40,(IF(AO74&lt;=10,0,AO74-10)), (IF(SUM($B74:K74)&gt;=40,AO74, (IF(SUM($B74:K74)&lt;30,AO74-10,AO74-L74)))))</f>
        <v>0</v>
      </c>
      <c r="N74" s="122">
        <f>IF(SUM($B74:M74)+AP74&lt;=40,(IF(AP74&lt;=10,AP74,10)), (IF(SUM($B74:M74)&gt;=40, 0, (IF(SUM($B74:M74)&lt;30,10,40-SUM($B74:M74))))))</f>
        <v>0</v>
      </c>
      <c r="O74" s="122">
        <f>IF(SUM($B74:M74)+AP74&lt;=40,(IF(AP74&lt;=10,0,AP74-10)), (IF(SUM($B74:M74)&gt;=40,AP74, (IF(SUM($B74:M74)&lt;30,AP74-10,AP74-N74)))))</f>
        <v>0</v>
      </c>
      <c r="P74" s="22">
        <f t="shared" si="125"/>
        <v>0</v>
      </c>
      <c r="Q74" s="168">
        <f t="shared" si="125"/>
        <v>0</v>
      </c>
      <c r="R74" s="172">
        <v>24</v>
      </c>
      <c r="S74" s="169">
        <f t="shared" si="126"/>
        <v>0</v>
      </c>
      <c r="T74" s="169">
        <f t="shared" si="127"/>
        <v>0</v>
      </c>
      <c r="U74" s="169">
        <f t="shared" si="128"/>
        <v>0</v>
      </c>
      <c r="V74" s="169">
        <f t="shared" si="129"/>
        <v>0</v>
      </c>
      <c r="W74" s="169">
        <f t="shared" si="130"/>
        <v>0</v>
      </c>
      <c r="X74" s="169">
        <f t="shared" si="131"/>
        <v>0</v>
      </c>
      <c r="Y74" s="169">
        <f t="shared" si="132"/>
        <v>0</v>
      </c>
      <c r="Z74" s="170">
        <f t="shared" si="133"/>
        <v>0</v>
      </c>
      <c r="AA74" s="170">
        <f t="shared" si="134"/>
        <v>0</v>
      </c>
      <c r="AD74" s="82">
        <f t="shared" ref="AD74:AD77" si="139">SUM(P74:Q74)</f>
        <v>0</v>
      </c>
      <c r="AE74" s="82">
        <f t="shared" si="135"/>
        <v>0</v>
      </c>
      <c r="AI74" s="197" t="str">
        <f t="shared" si="137"/>
        <v>Lee P</v>
      </c>
      <c r="AJ74" s="82">
        <f t="shared" ref="AJ74:AP74" si="140">C195</f>
        <v>0</v>
      </c>
      <c r="AK74" s="82">
        <f t="shared" si="140"/>
        <v>0</v>
      </c>
      <c r="AL74" s="82">
        <f t="shared" si="140"/>
        <v>0</v>
      </c>
      <c r="AM74" s="82">
        <f t="shared" si="140"/>
        <v>0</v>
      </c>
      <c r="AN74" s="82">
        <f t="shared" si="140"/>
        <v>0</v>
      </c>
      <c r="AO74" s="82">
        <f t="shared" si="140"/>
        <v>0</v>
      </c>
      <c r="AP74" s="82">
        <f t="shared" si="140"/>
        <v>0</v>
      </c>
      <c r="AQ74" s="89"/>
    </row>
    <row r="75" spans="1:43" x14ac:dyDescent="0.35">
      <c r="A75" s="197" t="s">
        <v>74</v>
      </c>
      <c r="B75" s="122">
        <f>IF(AJ75&lt;=10, AJ75, 10)</f>
        <v>0</v>
      </c>
      <c r="C75" s="122">
        <f>IF(AJ75&lt;=10, 0, AJ75-10)</f>
        <v>0</v>
      </c>
      <c r="D75" s="122">
        <f>IF(AK75&lt;=10, AK75, 10)</f>
        <v>0</v>
      </c>
      <c r="E75" s="122">
        <f>IF(AK75&lt;=10, 0, AK75-10)</f>
        <v>0</v>
      </c>
      <c r="F75" s="122">
        <f>IF(SUM($B75:E75)+AL75&lt;=40,(IF(AL75&lt;=10,AL75,10)), (IF(SUM($B75:E75)&gt;=40, 0, (IF(SUM($B75:E75)&lt;30,10,40-SUM($B75:E75))))))</f>
        <v>0</v>
      </c>
      <c r="G75" s="122">
        <f>IF(SUM($B75:E75)+AL75&lt;=40,(IF(AL75&lt;=10,0,AL75-10)), (IF(SUM($B75:E75)&gt;=40,AL75, (IF(SUM($B75:E75)&lt;30,AL75-10,AL75-F75)))))</f>
        <v>0</v>
      </c>
      <c r="H75" s="122">
        <f>IF(SUM($B75:G75)+AM75&lt;=40,(IF(AM75&lt;=10,AM75,10)), (IF(SUM($B75:G75)&gt;=40, 0, (IF(SUM($B75:G75)&lt;30,10,40-SUM($B75:G75))))))</f>
        <v>0</v>
      </c>
      <c r="I75" s="122">
        <f>IF(SUM($B75:G75)+AM75&lt;=40,(IF(AM75&lt;=10,0,AM75-10)), (IF(SUM($B75:G75)&gt;=40,AM75, (IF(SUM($B75:G75)&lt;30,AM75-10,AM75-H75)))))</f>
        <v>0</v>
      </c>
      <c r="J75" s="122">
        <f>IF(SUM($B75:I75)+AN75&lt;=40,(IF(AN75&lt;=10,AN75,10)), (IF(SUM($B75:I75)&gt;=40, 0, (IF(SUM($B75:I75)&lt;30,10,40-SUM($B75:I75))))))</f>
        <v>0</v>
      </c>
      <c r="K75" s="122">
        <f>IF(SUM($B75:I75)+AN75&lt;=40,(IF(AN75&lt;=10,0,AN75-10)), (IF(SUM($B75:I75)&gt;=40,AN75, (IF(SUM($B75:I75)&lt;30,AN75-10,AN75-J75)))))</f>
        <v>0</v>
      </c>
      <c r="L75" s="122">
        <f>IF(SUM($B75:K75)+AO75&lt;=40,(IF(AO75&lt;=10,AO75,10)), (IF(SUM($B75:K75)&gt;=40, 0, (IF(SUM($B75:K75)&lt;30,10,40-SUM($B75:K75))))))</f>
        <v>0</v>
      </c>
      <c r="M75" s="122">
        <f>IF(SUM($B75:K75)+AO75&lt;=40,(IF(AO75&lt;=10,0,AO75-10)), (IF(SUM($B75:K75)&gt;=40,AO75, (IF(SUM($B75:K75)&lt;30,AO75-10,AO75-L75)))))</f>
        <v>0</v>
      </c>
      <c r="N75" s="122">
        <f>IF(SUM($B75:M75)+AP75&lt;=40,(IF(AP75&lt;=10,AP75,10)), (IF(SUM($B75:M75)&gt;=40, 0, (IF(SUM($B75:M75)&lt;30,10,40-SUM($B75:M75))))))</f>
        <v>0</v>
      </c>
      <c r="O75" s="122">
        <f>IF(SUM($B75:M75)+AP75&lt;=40,(IF(AP75&lt;=10,0,AP75-10)), (IF(SUM($B75:M75)&gt;=40,AP75, (IF(SUM($B75:M75)&lt;30,AP75-10,AP75-N75)))))</f>
        <v>0</v>
      </c>
      <c r="P75" s="22">
        <f t="shared" si="125"/>
        <v>0</v>
      </c>
      <c r="Q75" s="168">
        <f t="shared" si="125"/>
        <v>0</v>
      </c>
      <c r="R75" s="171">
        <v>17.5</v>
      </c>
      <c r="S75" s="169">
        <f t="shared" si="126"/>
        <v>0</v>
      </c>
      <c r="T75" s="169">
        <f t="shared" si="127"/>
        <v>0</v>
      </c>
      <c r="U75" s="169">
        <f t="shared" si="128"/>
        <v>0</v>
      </c>
      <c r="V75" s="169">
        <f t="shared" si="129"/>
        <v>0</v>
      </c>
      <c r="W75" s="169">
        <f t="shared" si="130"/>
        <v>0</v>
      </c>
      <c r="X75" s="169">
        <f t="shared" si="131"/>
        <v>0</v>
      </c>
      <c r="Y75" s="169">
        <f t="shared" si="132"/>
        <v>0</v>
      </c>
      <c r="Z75" s="170">
        <f t="shared" si="133"/>
        <v>0</v>
      </c>
      <c r="AA75" s="170">
        <f t="shared" si="134"/>
        <v>0</v>
      </c>
      <c r="AD75" s="173">
        <f t="shared" ref="AD75" si="141">SUM(P75:Q75)</f>
        <v>0</v>
      </c>
      <c r="AE75" s="82">
        <f t="shared" si="135"/>
        <v>0</v>
      </c>
      <c r="AI75" s="197" t="str">
        <f t="shared" si="137"/>
        <v>San S</v>
      </c>
      <c r="AJ75" s="82">
        <f>C197</f>
        <v>0</v>
      </c>
      <c r="AK75" s="82">
        <f t="shared" ref="AK75:AP75" si="142">D197</f>
        <v>0</v>
      </c>
      <c r="AL75" s="82">
        <f t="shared" si="142"/>
        <v>0</v>
      </c>
      <c r="AM75" s="82">
        <f t="shared" si="142"/>
        <v>0</v>
      </c>
      <c r="AN75" s="82">
        <f t="shared" si="142"/>
        <v>0</v>
      </c>
      <c r="AO75" s="82">
        <f t="shared" si="142"/>
        <v>0</v>
      </c>
      <c r="AP75" s="82">
        <f t="shared" si="142"/>
        <v>0</v>
      </c>
      <c r="AQ75" s="89"/>
    </row>
    <row r="76" spans="1:43" x14ac:dyDescent="0.35">
      <c r="A76" s="197" t="s">
        <v>75</v>
      </c>
      <c r="B76" s="122">
        <f>IF(AJ76&lt;=10, AJ76, 10)</f>
        <v>0</v>
      </c>
      <c r="C76" s="122">
        <f>IF(AJ76&lt;=10, 0, AJ76-10)</f>
        <v>0</v>
      </c>
      <c r="D76" s="122">
        <f>IF(AK76&lt;=10, AK76, 10)</f>
        <v>0</v>
      </c>
      <c r="E76" s="122">
        <f>IF(AK76&lt;=10, 0, AK76-10)</f>
        <v>0</v>
      </c>
      <c r="F76" s="122">
        <f>IF(SUM($B76:E76)+AL76&lt;=40,(IF(AL76&lt;=10,AL76,10)), (IF(SUM($B76:E76)&gt;=40, 0, (IF(SUM($B76:E76)&lt;30,10,40-SUM($B76:E76))))))</f>
        <v>0</v>
      </c>
      <c r="G76" s="122">
        <f>IF(SUM($B76:E76)+AL76&lt;=40,(IF(AL76&lt;=10,0,AL76-10)), (IF(SUM($B76:E76)&gt;=40,AL76, (IF(SUM($B76:E76)&lt;30,AL76-10,AL76-F76)))))</f>
        <v>0</v>
      </c>
      <c r="H76" s="122">
        <f>IF(SUM($B76:G76)+AM76&lt;=40,(IF(AM76&lt;=10,AM76,10)), (IF(SUM($B76:G76)&gt;=40, 0, (IF(SUM($B76:G76)&lt;30,10,40-SUM($B76:G76))))))</f>
        <v>0</v>
      </c>
      <c r="I76" s="122">
        <f>IF(SUM($B76:G76)+AM76&lt;=40,(IF(AM76&lt;=10,0,AM76-10)), (IF(SUM($B76:G76)&gt;=40,AM76, (IF(SUM($B76:G76)&lt;30,AM76-10,AM76-H76)))))</f>
        <v>0</v>
      </c>
      <c r="J76" s="122">
        <f>IF(SUM($B76:I76)+AN76&lt;=40,(IF(AN76&lt;=10,AN76,10)), (IF(SUM($B76:I76)&gt;=40, 0, (IF(SUM($B76:I76)&lt;30,10,40-SUM($B76:I76))))))</f>
        <v>0</v>
      </c>
      <c r="K76" s="122">
        <f>IF(SUM($B76:I76)+AN76&lt;=40,(IF(AN76&lt;=10,0,AN76-10)), (IF(SUM($B76:I76)&gt;=40,AN76, (IF(SUM($B76:I76)&lt;30,AN76-10,AN76-J76)))))</f>
        <v>0</v>
      </c>
      <c r="L76" s="122">
        <f>IF(SUM($B76:K76)+AO76&lt;=40,(IF(AO76&lt;=10,AO76,10)), (IF(SUM($B76:K76)&gt;=40, 0, (IF(SUM($B76:K76)&lt;30,10,40-SUM($B76:K76))))))</f>
        <v>0</v>
      </c>
      <c r="M76" s="122">
        <f>IF(SUM($B76:K76)+AO76&lt;=40,(IF(AO76&lt;=10,0,AO76-10)), (IF(SUM($B76:K76)&gt;=40,AO76, (IF(SUM($B76:K76)&lt;30,AO76-10,AO76-L76)))))</f>
        <v>0</v>
      </c>
      <c r="N76" s="122">
        <f>IF(SUM($B76:M76)+AP76&lt;=40,(IF(AP76&lt;=10,AP76,10)), (IF(SUM($B76:M76)&gt;=40, 0, (IF(SUM($B76:M76)&lt;30,10,40-SUM($B76:M76))))))</f>
        <v>0</v>
      </c>
      <c r="O76" s="122">
        <f>IF(SUM($B76:M76)+AP76&lt;=40,(IF(AP76&lt;=10,0,AP76-10)), (IF(SUM($B76:M76)&gt;=40,AP76, (IF(SUM($B76:M76)&lt;30,AP76-10,AP76-N76)))))</f>
        <v>0</v>
      </c>
      <c r="P76" s="22">
        <f t="shared" si="125"/>
        <v>0</v>
      </c>
      <c r="Q76" s="168">
        <f t="shared" si="125"/>
        <v>0</v>
      </c>
      <c r="R76" s="171">
        <v>17.5</v>
      </c>
      <c r="S76" s="169">
        <f>SUM(B76*R76,C76*1.5*R76)</f>
        <v>0</v>
      </c>
      <c r="T76" s="169">
        <f>SUM(D76*R76,E76*1.5*R76)</f>
        <v>0</v>
      </c>
      <c r="U76" s="169">
        <f>SUM(F76*R76,G76*1.5*R76)</f>
        <v>0</v>
      </c>
      <c r="V76" s="169">
        <f>SUM(H76*R76,I76*1.5*R76)</f>
        <v>0</v>
      </c>
      <c r="W76" s="169">
        <f>SUM(J76*R76,K76*1.5*R76)</f>
        <v>0</v>
      </c>
      <c r="X76" s="169">
        <f>SUM(L76*R76,M76*1.5*R76)</f>
        <v>0</v>
      </c>
      <c r="Y76" s="169">
        <f>SUM(N76*R76)+(O76*1.5*R76)</f>
        <v>0</v>
      </c>
      <c r="Z76" s="170">
        <f>P76*R76</f>
        <v>0</v>
      </c>
      <c r="AA76" s="170">
        <f>Q76*1.5*R76</f>
        <v>0</v>
      </c>
      <c r="AD76" s="173">
        <f t="shared" ref="AD76" si="143">SUM(P76:Q76)</f>
        <v>0</v>
      </c>
      <c r="AE76" s="82">
        <f t="shared" si="135"/>
        <v>0</v>
      </c>
      <c r="AI76" s="197" t="str">
        <f>A76</f>
        <v>Zyaire I</v>
      </c>
      <c r="AJ76" s="82">
        <f>C191</f>
        <v>0</v>
      </c>
      <c r="AK76" s="82">
        <f t="shared" ref="AK76:AP76" si="144">D191</f>
        <v>0</v>
      </c>
      <c r="AL76" s="82">
        <f t="shared" si="144"/>
        <v>0</v>
      </c>
      <c r="AM76" s="82">
        <f t="shared" si="144"/>
        <v>0</v>
      </c>
      <c r="AN76" s="82">
        <f t="shared" si="144"/>
        <v>0</v>
      </c>
      <c r="AO76" s="82">
        <f t="shared" si="144"/>
        <v>0</v>
      </c>
      <c r="AP76" s="82">
        <f t="shared" si="144"/>
        <v>0</v>
      </c>
      <c r="AQ76" s="89"/>
    </row>
    <row r="77" spans="1:43" x14ac:dyDescent="0.35">
      <c r="A77" s="197" t="s">
        <v>76</v>
      </c>
      <c r="B77" s="122">
        <f>IF(AJ77&lt;=8, AJ77, 8)</f>
        <v>0</v>
      </c>
      <c r="C77" s="122">
        <f>IF(AJ77&lt;=8, 0, AJ77-8)</f>
        <v>0</v>
      </c>
      <c r="D77" s="122">
        <f>IF(AK77&lt;=8, AK77, 8)</f>
        <v>0</v>
      </c>
      <c r="E77" s="122">
        <f>IF(AK77&lt;=8, 0, AK77-8)</f>
        <v>0</v>
      </c>
      <c r="F77" s="122">
        <f>IF(SUM($B77:E77)+AL77&lt;=40,(IF(AL77&lt;=8,AL77,8)), (IF(SUM($B77:E77)&gt;=40, 0, (IF(SUM($B77:E77)&lt;32,8,40-SUM($B77:E77))))))</f>
        <v>0</v>
      </c>
      <c r="G77" s="122">
        <f>IF(SUM($B77:E77)+AL77&lt;=40,(IF(AL77&lt;=8,0,AL77-8)), (IF(SUM($B77:E77)&gt;=40,AL77, (IF(SUM($B77:E77)&lt;32,AL77-8,AL77-F77)))))</f>
        <v>0</v>
      </c>
      <c r="H77" s="122">
        <f>IF(SUM($B77:G77)+AM77&lt;=40,(IF(AM77&lt;=8,AM77,8)), (IF(SUM($B77:G77)&gt;=40, 0, (IF(SUM($B77:G77)&lt;32,8,40-SUM($B77:G77))))))</f>
        <v>0</v>
      </c>
      <c r="I77" s="122">
        <f>IF(SUM($B77:G77)+AM77&lt;=40,(IF(AM77&lt;=8,0,AM77-8)), (IF(SUM($B77:G77)&gt;=40,AM77, (IF(SUM($B77:G77)&lt;32,AM77-8,AM77-H77)))))</f>
        <v>0</v>
      </c>
      <c r="J77" s="122">
        <f>IF(SUM($B77:I77)+AN77&lt;=40,(IF(AN77&lt;=8,AN77,8)), (IF(SUM($B77:I77)&gt;=40, 0, (IF(SUM($B77:I77)&lt;32,8,40-SUM($B77:I77))))))</f>
        <v>0</v>
      </c>
      <c r="K77" s="122">
        <f>IF(SUM($B77:I77)+AN77&lt;=40,(IF(AN77&lt;=8,0,AN77-8)), (IF(SUM($B77:I77)&gt;=40,AN77, (IF(SUM($B77:I77)&lt;32,AN77-8,AN77-J77)))))</f>
        <v>0</v>
      </c>
      <c r="L77" s="122">
        <f>IF(SUM($B77:K77)+AO77&lt;=40,(IF(AO77&lt;=8,AO77,8)), (IF(SUM($B77:K77)&gt;=40, 0, (IF(SUM($B77:K77)&lt;32,8,40-SUM($B77:K77))))))</f>
        <v>0</v>
      </c>
      <c r="M77" s="122">
        <f>IF(SUM($B77:K77)+AO77&lt;=40,(IF(AO77&lt;=8,0,AO77-8)), (IF(SUM($B77:K77)&gt;=40,AO77, (IF(SUM($B77:K77)&lt;32,AO77-8,AO77-L77)))))</f>
        <v>0</v>
      </c>
      <c r="N77" s="122">
        <f>IF(SUM($B77:M77)+AP77&lt;=40,(IF(AP77&lt;=8,AP77,8)), (IF(SUM($B77:M77)&gt;=40, 0, (IF(SUM($B77:M77)&lt;32,8,40-SUM($B77:M77))))))</f>
        <v>0</v>
      </c>
      <c r="O77" s="122">
        <f>IF(SUM($B77:M77)+AP77&lt;=40,(IF(AP77&lt;=8,0,AP77-8)), (IF(SUM($B77:M77)&gt;=40,AP77, (IF(SUM($B77:M77)&lt;32,AP77-8,AP77-N77)))))</f>
        <v>0</v>
      </c>
      <c r="P77" s="22">
        <f t="shared" si="125"/>
        <v>0</v>
      </c>
      <c r="Q77" s="168">
        <f t="shared" si="125"/>
        <v>0</v>
      </c>
      <c r="R77" s="171">
        <v>17</v>
      </c>
      <c r="S77" s="169">
        <f t="shared" si="126"/>
        <v>0</v>
      </c>
      <c r="T77" s="169">
        <f t="shared" si="127"/>
        <v>0</v>
      </c>
      <c r="U77" s="169">
        <f t="shared" si="128"/>
        <v>0</v>
      </c>
      <c r="V77" s="169">
        <f t="shared" si="129"/>
        <v>0</v>
      </c>
      <c r="W77" s="169">
        <f t="shared" si="130"/>
        <v>0</v>
      </c>
      <c r="X77" s="169">
        <f t="shared" si="131"/>
        <v>0</v>
      </c>
      <c r="Y77" s="169">
        <f t="shared" si="132"/>
        <v>0</v>
      </c>
      <c r="Z77" s="170">
        <f t="shared" si="133"/>
        <v>0</v>
      </c>
      <c r="AA77" s="170">
        <f t="shared" si="134"/>
        <v>0</v>
      </c>
      <c r="AD77" s="82">
        <f t="shared" si="139"/>
        <v>0</v>
      </c>
      <c r="AE77" s="82">
        <f t="shared" si="135"/>
        <v>0</v>
      </c>
      <c r="AI77" s="197" t="str">
        <f t="shared" si="137"/>
        <v>Joshua T</v>
      </c>
      <c r="AJ77" s="82">
        <f t="shared" ref="AJ77:AP77" si="145">C198</f>
        <v>0</v>
      </c>
      <c r="AK77" s="82">
        <f t="shared" si="145"/>
        <v>0</v>
      </c>
      <c r="AL77" s="82">
        <f t="shared" si="145"/>
        <v>0</v>
      </c>
      <c r="AM77" s="82">
        <f t="shared" si="145"/>
        <v>0</v>
      </c>
      <c r="AN77" s="82">
        <f t="shared" si="145"/>
        <v>0</v>
      </c>
      <c r="AO77" s="82">
        <f t="shared" si="145"/>
        <v>0</v>
      </c>
      <c r="AP77" s="82">
        <f t="shared" si="145"/>
        <v>0</v>
      </c>
      <c r="AQ77" s="89"/>
    </row>
    <row r="78" spans="1:43" x14ac:dyDescent="0.35">
      <c r="A78" s="197" t="s">
        <v>77</v>
      </c>
      <c r="B78" s="122">
        <f>IF(AJ78&lt;=8, AJ78, 8)</f>
        <v>0</v>
      </c>
      <c r="C78" s="122">
        <f>IF(AJ78&lt;=8, 0, AJ78-8)</f>
        <v>0</v>
      </c>
      <c r="D78" s="122">
        <f>IF(AK78&lt;=8, AK78, 8)</f>
        <v>0</v>
      </c>
      <c r="E78" s="122">
        <f>IF(AK78&lt;=8, 0, AK78-8)</f>
        <v>0</v>
      </c>
      <c r="F78" s="122">
        <f>IF(SUM($B78:E78)+AL78&lt;=40,(IF(AL78&lt;=8,AL78,8)), (IF(SUM($B78:E78)&gt;=40, 0, (IF(SUM($B78:E78)&lt;32,8,40-SUM($B78:E78))))))</f>
        <v>0</v>
      </c>
      <c r="G78" s="122">
        <f>IF(SUM($B78:E78)+AL78&lt;=40,(IF(AL78&lt;=8,0,AL78-8)), (IF(SUM($B78:E78)&gt;=40,AL78, (IF(SUM($B78:E78)&lt;32,AL78-8,AL78-F78)))))</f>
        <v>0</v>
      </c>
      <c r="H78" s="122">
        <f>IF(SUM($B78:G78)+AM78&lt;=40,(IF(AM78&lt;=8,AM78,8)), (IF(SUM($B78:G78)&gt;=40, 0, (IF(SUM($B78:G78)&lt;32,8,40-SUM($B78:G78))))))</f>
        <v>0</v>
      </c>
      <c r="I78" s="122">
        <f>IF(SUM($B78:G78)+AM78&lt;=40,(IF(AM78&lt;=8,0,AM78-8)), (IF(SUM($B78:G78)&gt;=40,AM78, (IF(SUM($B78:G78)&lt;32,AM78-8,AM78-H78)))))</f>
        <v>0</v>
      </c>
      <c r="J78" s="122">
        <f>IF(SUM($B78:I78)+AN78&lt;=40,(IF(AN78&lt;=8,AN78,8)), (IF(SUM($B78:I78)&gt;=40, 0, (IF(SUM($B78:I78)&lt;32,8,40-SUM($B78:I78))))))</f>
        <v>0</v>
      </c>
      <c r="K78" s="122">
        <f>IF(SUM($B78:I78)+AN78&lt;=40,(IF(AN78&lt;=8,0,AN78-8)), (IF(SUM($B78:I78)&gt;=40,AN78, (IF(SUM($B78:I78)&lt;32,AN78-8,AN78-J78)))))</f>
        <v>0</v>
      </c>
      <c r="L78" s="122">
        <f>IF(SUM($B78:K78)+AO78&lt;=40,(IF(AO78&lt;=8,AO78,8)), (IF(SUM($B78:K78)&gt;=40, 0, (IF(SUM($B78:K78)&lt;32,8,40-SUM($B78:K78))))))</f>
        <v>0</v>
      </c>
      <c r="M78" s="122">
        <f>IF(SUM($B78:K78)+AO78&lt;=40,(IF(AO78&lt;=8,0,AO78-8)), (IF(SUM($B78:K78)&gt;=40,AO78, (IF(SUM($B78:K78)&lt;32,AO78-8,AO78-L78)))))</f>
        <v>0</v>
      </c>
      <c r="N78" s="122">
        <f>IF(SUM($B78:M78)+AP78&lt;=40,(IF(AP78&lt;=8,AP78,8)), (IF(SUM($B78:M78)&gt;=40, 0, (IF(SUM($B78:M78)&lt;32,8,40-SUM($B78:M78))))))</f>
        <v>0</v>
      </c>
      <c r="O78" s="122">
        <f>IF(SUM($B78:M78)+AP78&lt;=40,(IF(AP78&lt;=8,0,AP78-8)), (IF(SUM($B78:M78)&gt;=40,AP78, (IF(SUM($B78:M78)&lt;32,AP78-8,AP78-N78)))))</f>
        <v>0</v>
      </c>
      <c r="P78" s="22">
        <f t="shared" si="125"/>
        <v>0</v>
      </c>
      <c r="Q78" s="168">
        <f t="shared" si="125"/>
        <v>0</v>
      </c>
      <c r="R78" s="171">
        <v>18</v>
      </c>
      <c r="S78" s="169">
        <f t="shared" si="126"/>
        <v>0</v>
      </c>
      <c r="T78" s="169">
        <f t="shared" si="127"/>
        <v>0</v>
      </c>
      <c r="U78" s="169">
        <f t="shared" si="128"/>
        <v>0</v>
      </c>
      <c r="V78" s="169">
        <f t="shared" si="129"/>
        <v>0</v>
      </c>
      <c r="W78" s="169">
        <f t="shared" si="130"/>
        <v>0</v>
      </c>
      <c r="X78" s="169">
        <f t="shared" si="131"/>
        <v>0</v>
      </c>
      <c r="Y78" s="169">
        <f t="shared" si="132"/>
        <v>0</v>
      </c>
      <c r="Z78" s="170">
        <f t="shared" si="133"/>
        <v>0</v>
      </c>
      <c r="AA78" s="170">
        <f t="shared" si="134"/>
        <v>0</v>
      </c>
      <c r="AD78" s="82">
        <f t="shared" ref="AD78" si="146">SUM(P78:Q78)</f>
        <v>0</v>
      </c>
      <c r="AE78" s="82">
        <f t="shared" si="135"/>
        <v>0</v>
      </c>
      <c r="AI78" s="197" t="str">
        <f t="shared" si="137"/>
        <v>Steven H</v>
      </c>
      <c r="AJ78" s="82">
        <f>C188</f>
        <v>0</v>
      </c>
      <c r="AK78" s="82">
        <f t="shared" ref="AK78:AP78" si="147">D188</f>
        <v>0</v>
      </c>
      <c r="AL78" s="82">
        <f t="shared" si="147"/>
        <v>0</v>
      </c>
      <c r="AM78" s="82">
        <f t="shared" si="147"/>
        <v>0</v>
      </c>
      <c r="AN78" s="82">
        <f t="shared" si="147"/>
        <v>0</v>
      </c>
      <c r="AO78" s="82">
        <f t="shared" si="147"/>
        <v>0</v>
      </c>
      <c r="AP78" s="82">
        <f t="shared" si="147"/>
        <v>0</v>
      </c>
      <c r="AQ78" s="89"/>
    </row>
    <row r="79" spans="1:43" x14ac:dyDescent="0.35">
      <c r="A79" s="197" t="s">
        <v>78</v>
      </c>
      <c r="B79" s="122">
        <f>IF(AJ79&lt;=10, AJ79, 10)</f>
        <v>0</v>
      </c>
      <c r="C79" s="122">
        <f>IF(AJ79&lt;=10, 0, AJ79-10)</f>
        <v>0</v>
      </c>
      <c r="D79" s="122">
        <f>IF(AK79&lt;=10, AK79, 10)</f>
        <v>0</v>
      </c>
      <c r="E79" s="122">
        <f>IF(AK79&lt;=10, 0, AK79-10)</f>
        <v>0</v>
      </c>
      <c r="F79" s="122">
        <f>IF(SUM($B79:E79)+AL79&lt;=40,(IF(AL79&lt;=10,AL79,10)), (IF(SUM($B79:E79)&gt;=40, 0, (IF(SUM($B79:E79)&lt;30,10,40-SUM($B79:E79))))))</f>
        <v>0</v>
      </c>
      <c r="G79" s="122">
        <f>IF(SUM($B79:E79)+AL79&lt;=40,(IF(AL79&lt;=10,0,AL79-10)), (IF(SUM($B79:E79)&gt;=40,AL79, (IF(SUM($B79:E79)&lt;30,AL79-10,AL79-F79)))))</f>
        <v>0</v>
      </c>
      <c r="H79" s="122">
        <f>IF(SUM($B79:G79)+AM79&lt;=40,(IF(AM79&lt;=10,AM79,10)), (IF(SUM($B79:G79)&gt;=40, 0, (IF(SUM($B79:G79)&lt;30,10,40-SUM($B79:G79))))))</f>
        <v>0</v>
      </c>
      <c r="I79" s="122">
        <f>IF(SUM($B79:G79)+AM79&lt;=40,(IF(AM79&lt;=10,0,AM79-10)), (IF(SUM($B79:G79)&gt;=40,AM79, (IF(SUM($B79:G79)&lt;30,AM79-10,AM79-H79)))))</f>
        <v>0</v>
      </c>
      <c r="J79" s="122">
        <f>IF(SUM($B79:I79)+AN79&lt;=40,(IF(AN79&lt;=10,AN79,10)), (IF(SUM($B79:I79)&gt;=40, 0, (IF(SUM($B79:I79)&lt;30,10,40-SUM($B79:I79))))))</f>
        <v>0</v>
      </c>
      <c r="K79" s="122">
        <f>IF(SUM($B79:I79)+AN79&lt;=40,(IF(AN79&lt;=10,0,AN79-10)), (IF(SUM($B79:I79)&gt;=40,AN79, (IF(SUM($B79:I79)&lt;30,AN79-10,AN79-J79)))))</f>
        <v>0</v>
      </c>
      <c r="L79" s="122">
        <f>IF(SUM($B79:K79)+AO79&lt;=40,(IF(AO79&lt;=10,AO79,10)), (IF(SUM($B79:K79)&gt;=40, 0, (IF(SUM($B79:K79)&lt;30,10,40-SUM($B79:K79))))))</f>
        <v>0</v>
      </c>
      <c r="M79" s="122">
        <f>IF(SUM($B79:K79)+AO79&lt;=40,(IF(AO79&lt;=10,0,AO79-10)), (IF(SUM($B79:K79)&gt;=40,AO79, (IF(SUM($B79:K79)&lt;30,AO79-10,AO79-L79)))))</f>
        <v>0</v>
      </c>
      <c r="N79" s="122">
        <f>IF(SUM($B79:M79)+AP79&lt;=40,(IF(AP79&lt;=10,AP79,10)), (IF(SUM($B79:M79)&gt;=40, 0, (IF(SUM($B79:M79)&lt;30,10,40-SUM($B79:M79))))))</f>
        <v>0</v>
      </c>
      <c r="O79" s="122">
        <f>IF(SUM($B79:M79)+AP79&lt;=40,(IF(AP79&lt;=10,0,AP79-10)), (IF(SUM($B79:M79)&gt;=40,AP79, (IF(SUM($B79:M79)&lt;30,AP79-10,AP79-N79)))))</f>
        <v>0</v>
      </c>
      <c r="P79" s="22">
        <f t="shared" si="125"/>
        <v>0</v>
      </c>
      <c r="Q79" s="168">
        <f t="shared" si="125"/>
        <v>0</v>
      </c>
      <c r="R79" s="171">
        <v>24</v>
      </c>
      <c r="S79" s="169">
        <f t="shared" si="126"/>
        <v>0</v>
      </c>
      <c r="T79" s="169">
        <f t="shared" si="127"/>
        <v>0</v>
      </c>
      <c r="U79" s="169">
        <f t="shared" si="128"/>
        <v>0</v>
      </c>
      <c r="V79" s="169">
        <f t="shared" si="129"/>
        <v>0</v>
      </c>
      <c r="W79" s="169">
        <f t="shared" si="130"/>
        <v>0</v>
      </c>
      <c r="X79" s="169">
        <f t="shared" si="131"/>
        <v>0</v>
      </c>
      <c r="Y79" s="169">
        <f t="shared" si="132"/>
        <v>0</v>
      </c>
      <c r="Z79" s="170">
        <f t="shared" si="133"/>
        <v>0</v>
      </c>
      <c r="AA79" s="170">
        <f t="shared" si="134"/>
        <v>0</v>
      </c>
      <c r="AD79" s="82">
        <f t="shared" ref="AD79" si="148">SUM(P79:Q79)</f>
        <v>0</v>
      </c>
      <c r="AE79" s="82">
        <f t="shared" si="135"/>
        <v>0</v>
      </c>
      <c r="AI79" s="197" t="str">
        <f t="shared" si="137"/>
        <v>Scott H</v>
      </c>
      <c r="AJ79" s="82">
        <f t="shared" ref="AJ79:AP79" si="149">C189</f>
        <v>0</v>
      </c>
      <c r="AK79" s="82">
        <f t="shared" si="149"/>
        <v>0</v>
      </c>
      <c r="AL79" s="82">
        <f t="shared" si="149"/>
        <v>0</v>
      </c>
      <c r="AM79" s="82">
        <f t="shared" si="149"/>
        <v>0</v>
      </c>
      <c r="AN79" s="82">
        <f t="shared" si="149"/>
        <v>0</v>
      </c>
      <c r="AO79" s="82">
        <f t="shared" si="149"/>
        <v>0</v>
      </c>
      <c r="AP79" s="82">
        <f t="shared" si="149"/>
        <v>0</v>
      </c>
      <c r="AQ79" s="89"/>
    </row>
    <row r="80" spans="1:43" x14ac:dyDescent="0.35">
      <c r="A80" s="197" t="s">
        <v>79</v>
      </c>
      <c r="B80" s="122">
        <f>IF(AJ80&lt;=10, AJ80, 10)</f>
        <v>0</v>
      </c>
      <c r="C80" s="122">
        <f>IF(AJ80&lt;=10, 0, AJ80-10)</f>
        <v>0</v>
      </c>
      <c r="D80" s="122">
        <f>IF(AK80&lt;=10, AK80, 10)</f>
        <v>0</v>
      </c>
      <c r="E80" s="122">
        <f>IF(AK80&lt;=10, 0, AK80-10)</f>
        <v>0</v>
      </c>
      <c r="F80" s="122">
        <f>IF(SUM($B80:E80)+AL80&lt;=40,(IF(AL80&lt;=10,AL80,10)), (IF(SUM($B80:E80)&gt;=40, 0, (IF(SUM($B80:E80)&lt;30,10,40-SUM($B80:E80))))))</f>
        <v>0</v>
      </c>
      <c r="G80" s="122">
        <f>IF(SUM($B80:E80)+AL80&lt;=40,(IF(AL80&lt;=10,0,AL80-10)), (IF(SUM($B80:E80)&gt;=40,AL80, (IF(SUM($B80:E80)&lt;30,AL80-10,AL80-F80)))))</f>
        <v>0</v>
      </c>
      <c r="H80" s="122">
        <f>IF(SUM($B80:G80)+AM80&lt;=40,(IF(AM80&lt;=10,AM80,10)), (IF(SUM($B80:G80)&gt;=40, 0, (IF(SUM($B80:G80)&lt;30,10,40-SUM($B80:G80))))))</f>
        <v>0</v>
      </c>
      <c r="I80" s="122">
        <f>IF(SUM($B80:G80)+AM80&lt;=40,(IF(AM80&lt;=10,0,AM80-10)), (IF(SUM($B80:G80)&gt;=40,AM80, (IF(SUM($B80:G80)&lt;30,AM80-10,AM80-H80)))))</f>
        <v>0</v>
      </c>
      <c r="J80" s="122">
        <f>IF(SUM($B80:I80)+AN80&lt;=40,(IF(AN80&lt;=10,AN80,10)), (IF(SUM($B80:I80)&gt;=40, 0, (IF(SUM($B80:I80)&lt;30,10,40-SUM($B80:I80))))))</f>
        <v>0</v>
      </c>
      <c r="K80" s="122">
        <f>IF(SUM($B80:I80)+AN80&lt;=40,(IF(AN80&lt;=10,0,AN80-10)), (IF(SUM($B80:I80)&gt;=40,AN80, (IF(SUM($B80:I80)&lt;30,AN80-10,AN80-J80)))))</f>
        <v>0</v>
      </c>
      <c r="L80" s="122">
        <f>IF(SUM($B80:K80)+AO80&lt;=40,(IF(AO80&lt;=10,AO80,10)), (IF(SUM($B80:K80)&gt;=40, 0, (IF(SUM($B80:K80)&lt;30,10,40-SUM($B80:K80))))))</f>
        <v>0</v>
      </c>
      <c r="M80" s="122">
        <f>IF(SUM($B80:K80)+AO80&lt;=40,(IF(AO80&lt;=10,0,AO80-10)), (IF(SUM($B80:K80)&gt;=40,AO80, (IF(SUM($B80:K80)&lt;30,AO80-10,AO80-L80)))))</f>
        <v>0</v>
      </c>
      <c r="N80" s="122">
        <f>IF(SUM($B80:M80)+AP80&lt;=40,(IF(AP80&lt;=10,AP80,10)), (IF(SUM($B80:M80)&gt;=40, 0, (IF(SUM($B80:M80)&lt;30,10,40-SUM($B80:M80))))))</f>
        <v>0</v>
      </c>
      <c r="O80" s="122">
        <f>IF(SUM($B80:M80)+AP80&lt;=40,(IF(AP80&lt;=10,0,AP80-10)), (IF(SUM($B80:M80)&gt;=40,AP80, (IF(SUM($B80:M80)&lt;30,AP80-10,AP80-N80)))))</f>
        <v>0</v>
      </c>
      <c r="P80" s="22">
        <f t="shared" si="125"/>
        <v>0</v>
      </c>
      <c r="Q80" s="168">
        <f t="shared" si="125"/>
        <v>0</v>
      </c>
      <c r="R80" s="171">
        <v>20</v>
      </c>
      <c r="S80" s="169">
        <f t="shared" si="126"/>
        <v>0</v>
      </c>
      <c r="T80" s="169">
        <f t="shared" si="127"/>
        <v>0</v>
      </c>
      <c r="U80" s="169">
        <f t="shared" si="128"/>
        <v>0</v>
      </c>
      <c r="V80" s="169">
        <f t="shared" si="129"/>
        <v>0</v>
      </c>
      <c r="W80" s="169">
        <f t="shared" si="130"/>
        <v>0</v>
      </c>
      <c r="X80" s="169">
        <f t="shared" si="131"/>
        <v>0</v>
      </c>
      <c r="Y80" s="169">
        <f t="shared" ref="Y80:Y81" si="150">SUM(N80*R80,O80*1.5*R80)</f>
        <v>0</v>
      </c>
      <c r="Z80" s="170">
        <f t="shared" si="133"/>
        <v>0</v>
      </c>
      <c r="AA80" s="170">
        <f t="shared" si="134"/>
        <v>0</v>
      </c>
      <c r="AD80" s="173">
        <f t="shared" ref="AD80:AD81" si="151">SUM(P80:Q80)</f>
        <v>0</v>
      </c>
      <c r="AE80" s="82">
        <f t="shared" si="135"/>
        <v>0</v>
      </c>
      <c r="AI80" s="197" t="str">
        <f t="shared" si="137"/>
        <v>Lonney Z</v>
      </c>
      <c r="AJ80" s="82">
        <f t="shared" ref="AJ80:AP80" si="152">C181</f>
        <v>0</v>
      </c>
      <c r="AK80" s="82">
        <f t="shared" si="152"/>
        <v>0</v>
      </c>
      <c r="AL80" s="82">
        <f t="shared" si="152"/>
        <v>0</v>
      </c>
      <c r="AM80" s="82">
        <f t="shared" si="152"/>
        <v>0</v>
      </c>
      <c r="AN80" s="82">
        <f t="shared" si="152"/>
        <v>0</v>
      </c>
      <c r="AO80" s="82">
        <f t="shared" si="152"/>
        <v>0</v>
      </c>
      <c r="AP80" s="82">
        <f t="shared" si="152"/>
        <v>0</v>
      </c>
      <c r="AQ80" s="89"/>
    </row>
    <row r="81" spans="1:45" x14ac:dyDescent="0.35">
      <c r="A81" s="197" t="s">
        <v>80</v>
      </c>
      <c r="B81" s="122">
        <f>IF(AJ81&lt;=10, AJ81, 10)</f>
        <v>0</v>
      </c>
      <c r="C81" s="122">
        <f>IF(AJ81&lt;=10, 0, AJ81-10)</f>
        <v>0</v>
      </c>
      <c r="D81" s="122">
        <f>IF(AK81&lt;=10, AK81, 10)</f>
        <v>0</v>
      </c>
      <c r="E81" s="122">
        <f>IF(AK81&lt;=10, 0, AK81-10)</f>
        <v>0</v>
      </c>
      <c r="F81" s="122">
        <f>IF(SUM($B81:E81)+AL81&lt;=40,(IF(AL81&lt;=10,AL81,10)), (IF(SUM($B81:E81)&gt;=40, 0, (IF(SUM($B81:E81)&lt;30,10,40-SUM($B81:E81))))))</f>
        <v>0</v>
      </c>
      <c r="G81" s="122">
        <f>IF(SUM($B81:E81)+AL81&lt;=40,(IF(AL81&lt;=10,0,AL81-10)), (IF(SUM($B81:E81)&gt;=40,AL81, (IF(SUM($B81:E81)&lt;30,AL81-10,AL81-F81)))))</f>
        <v>0</v>
      </c>
      <c r="H81" s="122">
        <f>IF(SUM($B81:G81)+AM81&lt;=40,(IF(AM81&lt;=10,AM81,10)), (IF(SUM($B81:G81)&gt;=40, 0, (IF(SUM($B81:G81)&lt;30,10,40-SUM($B81:G81))))))</f>
        <v>0</v>
      </c>
      <c r="I81" s="122">
        <f>IF(SUM($B81:G81)+AM81&lt;=40,(IF(AM81&lt;=10,0,AM81-10)), (IF(SUM($B81:G81)&gt;=40,AM81, (IF(SUM($B81:G81)&lt;30,AM81-10,AM81-H81)))))</f>
        <v>0</v>
      </c>
      <c r="J81" s="122">
        <f>IF(SUM($B81:I81)+AN81&lt;=40,(IF(AN81&lt;=10,AN81,10)), (IF(SUM($B81:I81)&gt;=40, 0, (IF(SUM($B81:I81)&lt;30,10,40-SUM($B81:I81))))))</f>
        <v>0</v>
      </c>
      <c r="K81" s="122">
        <f>IF(SUM($B81:I81)+AN81&lt;=40,(IF(AN81&lt;=10,0,AN81-10)), (IF(SUM($B81:I81)&gt;=40,AN81, (IF(SUM($B81:I81)&lt;30,AN81-10,AN81-J81)))))</f>
        <v>0</v>
      </c>
      <c r="L81" s="122">
        <f>IF(SUM($B81:K81)+AO81&lt;=40,(IF(AO81&lt;=10,AO81,10)), (IF(SUM($B81:K81)&gt;=40, 0, (IF(SUM($B81:K81)&lt;30,10,40-SUM($B81:K81))))))</f>
        <v>0</v>
      </c>
      <c r="M81" s="122">
        <f>IF(SUM($B81:K81)+AO81&lt;=40,(IF(AO81&lt;=10,0,AO81-10)), (IF(SUM($B81:K81)&gt;=40,AO81, (IF(SUM($B81:K81)&lt;30,AO81-10,AO81-L81)))))</f>
        <v>0</v>
      </c>
      <c r="N81" s="122">
        <f>IF(SUM($B81:M81)+AP81&lt;=40,(IF(AP81&lt;=10,AP81,10)), (IF(SUM($B81:M81)&gt;=40, 0, (IF(SUM($B81:M81)&lt;30,10,40-SUM($B81:M81))))))</f>
        <v>0</v>
      </c>
      <c r="O81" s="122">
        <f>IF(SUM($B81:M81)+AP81&lt;=40,(IF(AP81&lt;=10,0,AP81-10)), (IF(SUM($B81:M81)&gt;=40,AP81, (IF(SUM($B81:M81)&lt;30,AP81-10,AP81-N81)))))</f>
        <v>0</v>
      </c>
      <c r="P81" s="22">
        <f t="shared" si="125"/>
        <v>0</v>
      </c>
      <c r="Q81" s="168">
        <f t="shared" si="125"/>
        <v>0</v>
      </c>
      <c r="R81" s="198">
        <v>16</v>
      </c>
      <c r="S81" s="169">
        <f t="shared" si="126"/>
        <v>0</v>
      </c>
      <c r="T81" s="169">
        <f t="shared" si="127"/>
        <v>0</v>
      </c>
      <c r="U81" s="169">
        <f t="shared" si="128"/>
        <v>0</v>
      </c>
      <c r="V81" s="169">
        <f t="shared" si="129"/>
        <v>0</v>
      </c>
      <c r="W81" s="169">
        <f t="shared" si="130"/>
        <v>0</v>
      </c>
      <c r="X81" s="169">
        <f t="shared" si="131"/>
        <v>0</v>
      </c>
      <c r="Y81" s="169">
        <f t="shared" si="150"/>
        <v>0</v>
      </c>
      <c r="Z81" s="170">
        <f t="shared" si="133"/>
        <v>0</v>
      </c>
      <c r="AA81" s="170">
        <f t="shared" si="134"/>
        <v>0</v>
      </c>
      <c r="AD81" s="173">
        <f t="shared" si="151"/>
        <v>0</v>
      </c>
      <c r="AE81" s="82">
        <f t="shared" si="135"/>
        <v>0</v>
      </c>
      <c r="AI81" s="197" t="str">
        <f t="shared" si="137"/>
        <v>John X</v>
      </c>
      <c r="AJ81" s="82">
        <f t="shared" ref="AJ81:AP81" si="153">C200</f>
        <v>0</v>
      </c>
      <c r="AK81" s="82">
        <f t="shared" si="153"/>
        <v>0</v>
      </c>
      <c r="AL81" s="82">
        <f t="shared" si="153"/>
        <v>0</v>
      </c>
      <c r="AM81" s="82">
        <f t="shared" si="153"/>
        <v>0</v>
      </c>
      <c r="AN81" s="82">
        <f t="shared" si="153"/>
        <v>0</v>
      </c>
      <c r="AO81" s="82">
        <f t="shared" si="153"/>
        <v>0</v>
      </c>
      <c r="AP81" s="82">
        <f t="shared" si="153"/>
        <v>0</v>
      </c>
      <c r="AQ81" s="89"/>
    </row>
    <row r="82" spans="1:45" x14ac:dyDescent="0.35">
      <c r="A82" s="197" t="s">
        <v>81</v>
      </c>
      <c r="B82" s="122">
        <f>IF(AJ82&lt;=8, AJ82, 8)</f>
        <v>0</v>
      </c>
      <c r="C82" s="122">
        <f>IF(AJ82&lt;=8, 0, AJ82-8)</f>
        <v>0</v>
      </c>
      <c r="D82" s="122">
        <f>IF(AK82&lt;=8, AK82, 8)</f>
        <v>0</v>
      </c>
      <c r="E82" s="122">
        <f>IF(AK82&lt;=8, 0, AK82-8)</f>
        <v>0</v>
      </c>
      <c r="F82" s="122">
        <f>IF(SUM($B82:E82)+AL82&lt;=40,(IF(AL82&lt;=8,AL82,8)), (IF(SUM($B82:E82)&gt;=40, 0, (IF(SUM($B82:E82)&lt;32,8,40-SUM($B82:E82))))))</f>
        <v>0</v>
      </c>
      <c r="G82" s="122">
        <f>IF(SUM($B82:E82)+AL82&lt;=40,(IF(AL82&lt;=8,0,AL82-8)), (IF(SUM($B82:E82)&gt;=40,AL82, (IF(SUM($B82:E82)&lt;32,AL82-8,AL82-F82)))))</f>
        <v>0</v>
      </c>
      <c r="H82" s="122">
        <f>IF(SUM($B82:G82)+AM82&lt;=40,(IF(AM82&lt;=8,AM82,8)), (IF(SUM($B82:G82)&gt;=40, 0, (IF(SUM($B82:G82)&lt;32,8,40-SUM($B82:G82))))))</f>
        <v>0</v>
      </c>
      <c r="I82" s="122">
        <f>IF(SUM($B82:G82)+AM82&lt;=40,(IF(AM82&lt;=8,0,AM82-8)), (IF(SUM($B82:G82)&gt;=40,AM82, (IF(SUM($B82:G82)&lt;32,AM82-8,AM82-H82)))))</f>
        <v>0</v>
      </c>
      <c r="J82" s="122">
        <f>IF(SUM($B82:I82)+AN82&lt;=40,(IF(AN82&lt;=8,AN82,8)), (IF(SUM($B82:I82)&gt;=40, 0, (IF(SUM($B82:I82)&lt;32,8,40-SUM($B82:I82))))))</f>
        <v>0</v>
      </c>
      <c r="K82" s="122">
        <f>IF(SUM($B82:I82)+AN82&lt;=40,(IF(AN82&lt;=8,0,AN82-8)), (IF(SUM($B82:I82)&gt;=40,AN82, (IF(SUM($B82:I82)&lt;32,AN82-8,AN82-J82)))))</f>
        <v>0</v>
      </c>
      <c r="L82" s="122">
        <f>IF(SUM($B82:K82)+AO82&lt;=40,(IF(AO82&lt;=8,AO82,8)), (IF(SUM($B82:K82)&gt;=40, 0, (IF(SUM($B82:K82)&lt;32,8,40-SUM($B82:K82))))))</f>
        <v>0</v>
      </c>
      <c r="M82" s="122">
        <f>IF(SUM($B82:K82)+AO82&lt;=40,(IF(AO82&lt;=8,0,AO82-8)), (IF(SUM($B82:K82)&gt;=40,AO82, (IF(SUM($B82:K82)&lt;32,AO82-8,AO82-L82)))))</f>
        <v>0</v>
      </c>
      <c r="N82" s="122">
        <f>IF(SUM($B82:M82)+AP82&lt;=40,(IF(AP82&lt;=8,AP82,8)), (IF(SUM($B82:M82)&gt;=40, 0, (IF(SUM($B82:M82)&lt;32,8,40-SUM($B82:M82))))))</f>
        <v>0</v>
      </c>
      <c r="O82" s="122">
        <f>IF(SUM($B82:M82)+AP82&lt;=40,(IF(AP82&lt;=8,0,AP82-8)), (IF(SUM($B82:M82)&gt;=40,AP82, (IF(SUM($B82:M82)&lt;32,AP82-8,AP82-N82)))))</f>
        <v>0</v>
      </c>
      <c r="P82" s="22">
        <f t="shared" si="125"/>
        <v>0</v>
      </c>
      <c r="Q82" s="168">
        <f t="shared" si="125"/>
        <v>0</v>
      </c>
      <c r="R82" s="171">
        <v>19</v>
      </c>
      <c r="S82" s="169">
        <f t="shared" si="126"/>
        <v>0</v>
      </c>
      <c r="T82" s="169">
        <f t="shared" si="127"/>
        <v>0</v>
      </c>
      <c r="U82" s="169">
        <f t="shared" si="128"/>
        <v>0</v>
      </c>
      <c r="V82" s="169">
        <f t="shared" si="129"/>
        <v>0</v>
      </c>
      <c r="W82" s="169">
        <f t="shared" si="130"/>
        <v>0</v>
      </c>
      <c r="X82" s="169">
        <f t="shared" si="131"/>
        <v>0</v>
      </c>
      <c r="Y82" s="169">
        <f t="shared" si="132"/>
        <v>0</v>
      </c>
      <c r="Z82" s="170">
        <f t="shared" si="133"/>
        <v>0</v>
      </c>
      <c r="AA82" s="170">
        <f t="shared" si="134"/>
        <v>0</v>
      </c>
      <c r="AD82" s="82">
        <f>SUM(P82:Q82)</f>
        <v>0</v>
      </c>
      <c r="AE82" s="82"/>
      <c r="AI82" s="197" t="str">
        <f t="shared" si="137"/>
        <v>Tau M</v>
      </c>
      <c r="AJ82" s="82">
        <f t="shared" ref="AJ82:AP82" si="154">C193</f>
        <v>0</v>
      </c>
      <c r="AK82" s="82">
        <f t="shared" si="154"/>
        <v>0</v>
      </c>
      <c r="AL82" s="82">
        <f t="shared" si="154"/>
        <v>0</v>
      </c>
      <c r="AM82" s="82">
        <f t="shared" si="154"/>
        <v>0</v>
      </c>
      <c r="AN82" s="82">
        <f t="shared" si="154"/>
        <v>0</v>
      </c>
      <c r="AO82" s="82">
        <f t="shared" si="154"/>
        <v>0</v>
      </c>
      <c r="AP82" s="82">
        <f t="shared" si="154"/>
        <v>0</v>
      </c>
      <c r="AQ82" s="89"/>
    </row>
    <row r="83" spans="1:45" x14ac:dyDescent="0.35">
      <c r="A83" s="174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 t="s">
        <v>60</v>
      </c>
      <c r="Q83" s="175" t="s">
        <v>60</v>
      </c>
      <c r="R83" s="175"/>
      <c r="S83" s="176"/>
      <c r="T83" s="176"/>
      <c r="U83" s="176"/>
      <c r="V83" s="176"/>
      <c r="W83" s="176"/>
      <c r="X83" s="176"/>
      <c r="Y83" s="176"/>
      <c r="Z83" s="177"/>
      <c r="AA83" s="177"/>
      <c r="AE83" s="47"/>
      <c r="AJ83" s="128"/>
      <c r="AO83" s="13"/>
    </row>
    <row r="84" spans="1:45" x14ac:dyDescent="0.35">
      <c r="A84" s="178" t="s">
        <v>34</v>
      </c>
      <c r="B84" s="168">
        <f t="shared" ref="B84:Q84" si="155">SUM(B72:B82)</f>
        <v>0</v>
      </c>
      <c r="C84" s="168">
        <f t="shared" si="155"/>
        <v>0</v>
      </c>
      <c r="D84" s="168">
        <f t="shared" si="155"/>
        <v>0</v>
      </c>
      <c r="E84" s="168">
        <f t="shared" si="155"/>
        <v>0</v>
      </c>
      <c r="F84" s="168">
        <f t="shared" si="155"/>
        <v>0</v>
      </c>
      <c r="G84" s="168">
        <f t="shared" si="155"/>
        <v>0</v>
      </c>
      <c r="H84" s="168">
        <f t="shared" si="155"/>
        <v>0</v>
      </c>
      <c r="I84" s="168">
        <f t="shared" si="155"/>
        <v>0</v>
      </c>
      <c r="J84" s="168">
        <f t="shared" si="155"/>
        <v>0</v>
      </c>
      <c r="K84" s="168">
        <f t="shared" si="155"/>
        <v>0</v>
      </c>
      <c r="L84" s="168">
        <f t="shared" si="155"/>
        <v>0</v>
      </c>
      <c r="M84" s="168">
        <f t="shared" si="155"/>
        <v>0</v>
      </c>
      <c r="N84" s="168">
        <f t="shared" si="155"/>
        <v>0</v>
      </c>
      <c r="O84" s="168">
        <f t="shared" si="155"/>
        <v>0</v>
      </c>
      <c r="P84" s="168">
        <f t="shared" si="155"/>
        <v>0</v>
      </c>
      <c r="Q84" s="168">
        <f t="shared" si="155"/>
        <v>0</v>
      </c>
      <c r="R84" s="168"/>
      <c r="S84" s="169">
        <f t="shared" ref="S84:AA84" si="156">SUM(S72:S82)</f>
        <v>0</v>
      </c>
      <c r="T84" s="169">
        <f t="shared" si="156"/>
        <v>0</v>
      </c>
      <c r="U84" s="169">
        <f t="shared" si="156"/>
        <v>0</v>
      </c>
      <c r="V84" s="169">
        <f t="shared" si="156"/>
        <v>0</v>
      </c>
      <c r="W84" s="169">
        <f t="shared" si="156"/>
        <v>0</v>
      </c>
      <c r="X84" s="169">
        <f t="shared" si="156"/>
        <v>0</v>
      </c>
      <c r="Y84" s="169">
        <f t="shared" si="156"/>
        <v>0</v>
      </c>
      <c r="Z84" s="169">
        <f t="shared" si="156"/>
        <v>0</v>
      </c>
      <c r="AA84" s="169">
        <f t="shared" si="156"/>
        <v>0</v>
      </c>
      <c r="AB84" s="179">
        <f>AA84</f>
        <v>0</v>
      </c>
      <c r="AC84" s="180"/>
      <c r="AJ84" s="13"/>
      <c r="AO84" s="13"/>
    </row>
    <row r="85" spans="1:45" x14ac:dyDescent="0.35">
      <c r="A85" s="174"/>
      <c r="B85" s="175" t="s">
        <v>5</v>
      </c>
      <c r="C85" s="182">
        <f>SUM(B84:C84)</f>
        <v>0</v>
      </c>
      <c r="D85" s="175" t="s">
        <v>5</v>
      </c>
      <c r="E85" s="182">
        <f>SUM(D84:E84)</f>
        <v>0</v>
      </c>
      <c r="F85" s="175" t="s">
        <v>5</v>
      </c>
      <c r="G85" s="182">
        <f>SUM(F84:G84)</f>
        <v>0</v>
      </c>
      <c r="H85" s="175" t="s">
        <v>5</v>
      </c>
      <c r="I85" s="182">
        <f>SUM(H84:I84)</f>
        <v>0</v>
      </c>
      <c r="J85" s="175" t="s">
        <v>5</v>
      </c>
      <c r="K85" s="182">
        <f>SUM(J84:K84)</f>
        <v>0</v>
      </c>
      <c r="L85" s="175" t="s">
        <v>5</v>
      </c>
      <c r="M85" s="182">
        <f>SUM(L84:M84)</f>
        <v>0</v>
      </c>
      <c r="N85" s="175" t="s">
        <v>5</v>
      </c>
      <c r="O85" s="182">
        <f>SUM(N84:O84)</f>
        <v>0</v>
      </c>
      <c r="P85" s="175" t="s">
        <v>5</v>
      </c>
      <c r="Q85" s="183">
        <f>SUM(P84:Q84)</f>
        <v>0</v>
      </c>
      <c r="R85" s="182"/>
      <c r="S85" s="184"/>
      <c r="T85" s="169"/>
      <c r="U85" s="82"/>
      <c r="V85" s="82"/>
      <c r="W85" s="82"/>
      <c r="X85" s="82"/>
      <c r="Y85" s="82"/>
      <c r="Z85" s="170"/>
      <c r="AA85" s="185">
        <f>SUM(Z84:AA84)</f>
        <v>0</v>
      </c>
      <c r="AB85" s="185">
        <f>SUM(Z84:AA84)</f>
        <v>0</v>
      </c>
      <c r="AC85" s="180"/>
      <c r="AE85" s="187">
        <v>7.6</v>
      </c>
      <c r="AF85" s="111" t="str">
        <f ca="1">IF(WEEKDAY(NOW(),1)=2,(AE85*1000-AB85)/AB85,"")</f>
        <v/>
      </c>
      <c r="AJ85" s="13"/>
      <c r="AO85" s="13"/>
      <c r="AS85" s="188">
        <v>7</v>
      </c>
    </row>
    <row r="86" spans="1:45" x14ac:dyDescent="0.35">
      <c r="C86" s="189">
        <f>S84</f>
        <v>0</v>
      </c>
      <c r="E86" s="189">
        <f>T84</f>
        <v>0</v>
      </c>
      <c r="G86" s="189">
        <f>U84</f>
        <v>0</v>
      </c>
      <c r="I86" s="189">
        <f>V84</f>
        <v>0</v>
      </c>
      <c r="K86" s="189">
        <f>W84</f>
        <v>0</v>
      </c>
      <c r="M86" s="189">
        <f>X84</f>
        <v>0</v>
      </c>
      <c r="O86" s="189">
        <f>Y84</f>
        <v>0</v>
      </c>
      <c r="AB86" s="116"/>
      <c r="AC86" s="117"/>
      <c r="AE86" s="199"/>
      <c r="AJ86" s="13"/>
      <c r="AO86" s="13"/>
    </row>
    <row r="87" spans="1:45" x14ac:dyDescent="0.35">
      <c r="L87" s="13" t="s">
        <v>61</v>
      </c>
      <c r="M87" s="13" t="s">
        <v>62</v>
      </c>
      <c r="AB87" s="191"/>
      <c r="AC87" s="192"/>
      <c r="AJ87" s="13"/>
      <c r="AO87" s="13"/>
    </row>
    <row r="88" spans="1:45" ht="15.5" x14ac:dyDescent="0.35">
      <c r="K88" s="193" t="s">
        <v>27</v>
      </c>
      <c r="L88" s="194" t="e">
        <f>Q84/Q85</f>
        <v>#DIV/0!</v>
      </c>
      <c r="M88" s="194" t="e">
        <f>AB84/AB85</f>
        <v>#DIV/0!</v>
      </c>
      <c r="AB88" s="116"/>
      <c r="AJ88" s="13"/>
      <c r="AO88" s="13"/>
    </row>
    <row r="90" spans="1:45" ht="31.15" customHeight="1" x14ac:dyDescent="0.35">
      <c r="A90" s="135" t="s">
        <v>82</v>
      </c>
      <c r="B90" s="136"/>
      <c r="C90" s="137"/>
      <c r="D90" s="35" t="str">
        <f>D117</f>
        <v>May 10 - May 16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  <c r="R90" s="138"/>
      <c r="S90" s="35" t="s">
        <v>1</v>
      </c>
      <c r="T90" s="36"/>
      <c r="U90" s="36"/>
      <c r="V90" s="36"/>
      <c r="W90" s="36"/>
      <c r="X90" s="36"/>
      <c r="Y90" s="37"/>
      <c r="Z90" s="139" t="s">
        <v>15</v>
      </c>
      <c r="AA90" s="140"/>
      <c r="AJ90" s="13"/>
      <c r="AO90" s="13"/>
    </row>
    <row r="91" spans="1:45" x14ac:dyDescent="0.35">
      <c r="A91" s="82"/>
      <c r="B91" s="141" t="s">
        <v>16</v>
      </c>
      <c r="C91" s="142"/>
      <c r="D91" s="143" t="s">
        <v>17</v>
      </c>
      <c r="E91" s="144"/>
      <c r="F91" s="145" t="s">
        <v>18</v>
      </c>
      <c r="G91" s="146"/>
      <c r="H91" s="147" t="s">
        <v>19</v>
      </c>
      <c r="I91" s="148"/>
      <c r="J91" s="149" t="s">
        <v>20</v>
      </c>
      <c r="K91" s="150"/>
      <c r="L91" s="151" t="s">
        <v>21</v>
      </c>
      <c r="M91" s="152"/>
      <c r="N91" s="153" t="s">
        <v>22</v>
      </c>
      <c r="O91" s="154"/>
      <c r="P91" s="155" t="s">
        <v>3</v>
      </c>
      <c r="Q91" s="156" t="s">
        <v>23</v>
      </c>
      <c r="R91" s="157" t="s">
        <v>24</v>
      </c>
      <c r="S91" s="158" t="s">
        <v>16</v>
      </c>
      <c r="T91" s="159" t="s">
        <v>17</v>
      </c>
      <c r="U91" s="160" t="s">
        <v>18</v>
      </c>
      <c r="V91" s="161" t="s">
        <v>19</v>
      </c>
      <c r="W91" s="162" t="s">
        <v>20</v>
      </c>
      <c r="X91" s="163" t="s">
        <v>25</v>
      </c>
      <c r="Y91" s="164" t="s">
        <v>22</v>
      </c>
      <c r="Z91" s="165" t="s">
        <v>26</v>
      </c>
      <c r="AA91" s="166" t="s">
        <v>27</v>
      </c>
      <c r="AJ91" s="13"/>
      <c r="AO91" s="13"/>
    </row>
    <row r="92" spans="1:45" x14ac:dyDescent="0.35">
      <c r="A92" s="82"/>
      <c r="B92" s="83" t="s">
        <v>26</v>
      </c>
      <c r="C92" s="156" t="s">
        <v>27</v>
      </c>
      <c r="D92" s="83" t="s">
        <v>26</v>
      </c>
      <c r="E92" s="156" t="s">
        <v>27</v>
      </c>
      <c r="F92" s="83" t="s">
        <v>26</v>
      </c>
      <c r="G92" s="156" t="s">
        <v>27</v>
      </c>
      <c r="H92" s="83" t="s">
        <v>26</v>
      </c>
      <c r="I92" s="156" t="s">
        <v>27</v>
      </c>
      <c r="J92" s="83" t="s">
        <v>26</v>
      </c>
      <c r="K92" s="156" t="s">
        <v>27</v>
      </c>
      <c r="L92" s="83" t="s">
        <v>26</v>
      </c>
      <c r="M92" s="156" t="s">
        <v>27</v>
      </c>
      <c r="N92" s="83" t="s">
        <v>26</v>
      </c>
      <c r="O92" s="156" t="s">
        <v>27</v>
      </c>
      <c r="P92" s="167"/>
      <c r="Q92" s="168"/>
      <c r="R92" s="168"/>
      <c r="S92" s="168"/>
      <c r="T92" s="169"/>
      <c r="U92" s="82"/>
      <c r="V92" s="82"/>
      <c r="W92" s="82"/>
      <c r="X92" s="82"/>
      <c r="Y92" s="82"/>
      <c r="Z92" s="170"/>
      <c r="AA92" s="170"/>
      <c r="AE92" s="47"/>
      <c r="AI92" s="82"/>
      <c r="AJ92" s="83" t="s">
        <v>16</v>
      </c>
      <c r="AK92" s="83" t="s">
        <v>17</v>
      </c>
      <c r="AL92" s="83" t="s">
        <v>18</v>
      </c>
      <c r="AM92" s="83" t="s">
        <v>19</v>
      </c>
      <c r="AN92" s="83" t="s">
        <v>20</v>
      </c>
      <c r="AO92" s="83" t="s">
        <v>21</v>
      </c>
      <c r="AP92" s="83" t="s">
        <v>22</v>
      </c>
    </row>
    <row r="93" spans="1:45" x14ac:dyDescent="0.35">
      <c r="A93" s="200" t="s">
        <v>83</v>
      </c>
      <c r="B93" s="122">
        <f t="shared" ref="B93:B96" si="157">IF(AJ93&lt;=8, AJ93, 8)</f>
        <v>0</v>
      </c>
      <c r="C93" s="122">
        <f t="shared" ref="C93:C96" si="158">IF(AJ93&lt;=8, 0, AJ93-8)</f>
        <v>0</v>
      </c>
      <c r="D93" s="122">
        <f t="shared" ref="D93:D96" si="159">IF(AK93&lt;=8, AK93, 8)</f>
        <v>0</v>
      </c>
      <c r="E93" s="122">
        <f t="shared" ref="E93:E96" si="160">IF(AK93&lt;=8, 0, AK93-8)</f>
        <v>0</v>
      </c>
      <c r="F93" s="122">
        <f>IF(SUM($B93:E93)+AL93&lt;=40,(IF(AL93&lt;=8,AL93,8)), (IF(SUM($B93:E93)&gt;=40, 0, (IF(SUM($B93:E93)&lt;32,8,40-SUM($B93:E93))))))</f>
        <v>0</v>
      </c>
      <c r="G93" s="122">
        <f>IF(SUM($B93:E93)+AL93&lt;=40,(IF(AL93&lt;=8,0,AL93-8)), (IF(SUM($B93:E93)&gt;=40,AL93, (IF(SUM($B93:E93)&lt;32,AL93-8,AL93-F93)))))</f>
        <v>0</v>
      </c>
      <c r="H93" s="122">
        <f>IF(SUM($B93:G93)+AM93&lt;=40,(IF(AM93&lt;=8,AM93,8)), (IF(SUM($B93:G93)&gt;=40, 0, (IF(SUM($B93:G93)&lt;32,8,40-SUM($B93:G93))))))</f>
        <v>0</v>
      </c>
      <c r="I93" s="122">
        <f>IF(SUM($B93:G93)+AM93&lt;=40,(IF(AM93&lt;=8,0,AM93-8)), (IF(SUM($B93:G93)&gt;=40,AM93, (IF(SUM($B93:G93)&lt;32,AM93-8,AM93-H93)))))</f>
        <v>0</v>
      </c>
      <c r="J93" s="122">
        <f>IF(SUM($B93:I93)+AN93&lt;=40,(IF(AN93&lt;=8,AN93,8)), (IF(SUM($B93:I93)&gt;=40, 0, (IF(SUM($B93:I93)&lt;32,8,40-SUM($B93:I93))))))</f>
        <v>0</v>
      </c>
      <c r="K93" s="122">
        <f>IF(SUM($B93:I93)+AN93&lt;=40,(IF(AN93&lt;=8,0,AN93-8)), (IF(SUM($B93:I93)&gt;=40,AN93, (IF(SUM($B93:I93)&lt;32,AN93-8,AN93-J93)))))</f>
        <v>0</v>
      </c>
      <c r="L93" s="122">
        <f>IF(SUM($B93:K93)+AO93&lt;=40,(IF(AO93&lt;=8,AO93,8)), (IF(SUM($B93:K93)&gt;=40, 0, (IF(SUM($B93:K93)&lt;32,8,40-SUM($B93:K93))))))</f>
        <v>0</v>
      </c>
      <c r="M93" s="122">
        <f>IF(SUM($B93:K93)+AO93&lt;=40,(IF(AO93&lt;=8,0,AO93-8)), (IF(SUM($B93:K93)&gt;=40,AO93, (IF(SUM($B93:K93)&lt;32,AO93-8,AO93-L93)))))</f>
        <v>0</v>
      </c>
      <c r="N93" s="122">
        <f>IF(SUM($B93:M93)+AP93&lt;=40,(IF(AP93&lt;=8,AP93,8)), (IF(SUM($B93:M93)&gt;=40, 0, (IF(SUM($B93:M93)&lt;32,8,40-SUM($B93:M93))))))</f>
        <v>0</v>
      </c>
      <c r="O93" s="122">
        <f>IF(SUM($B93:M93)+AP93&lt;=40,(IF(AP93&lt;=8,0,AP93-8)), (IF(SUM($B93:M93)&gt;=40,AP93, (IF(SUM($B93:M93)&lt;32,AP93-8,AP93-N93)))))</f>
        <v>0</v>
      </c>
      <c r="P93" s="22">
        <f t="shared" ref="P93:Q109" si="161">SUM(B93,D93,F93,H93,J93,L93,N93)</f>
        <v>0</v>
      </c>
      <c r="Q93" s="168">
        <f t="shared" si="161"/>
        <v>0</v>
      </c>
      <c r="R93" s="171">
        <v>23</v>
      </c>
      <c r="S93" s="169">
        <f t="shared" ref="S93:S109" si="162">SUM(B93*R93,C93*1.5*R93)</f>
        <v>0</v>
      </c>
      <c r="T93" s="169">
        <f t="shared" ref="T93:T109" si="163">SUM(D93*R93,E93*1.5*R93)</f>
        <v>0</v>
      </c>
      <c r="U93" s="169">
        <f t="shared" ref="U93:U109" si="164">SUM(F93*R93,G93*1.5*R93)</f>
        <v>0</v>
      </c>
      <c r="V93" s="169">
        <f t="shared" ref="V93:V109" si="165">SUM(H93*R93,I93*1.5*R93)</f>
        <v>0</v>
      </c>
      <c r="W93" s="169">
        <f t="shared" ref="W93:W109" si="166">SUM(J93*R93,K93*1.5*R93)</f>
        <v>0</v>
      </c>
      <c r="X93" s="169">
        <f t="shared" ref="X93:X109" si="167">SUM(L93*R93,M93*1.5*R93)</f>
        <v>0</v>
      </c>
      <c r="Y93" s="169">
        <f t="shared" ref="Y93:Y109" si="168">SUM(N93*R93,O93*1.5*R93)</f>
        <v>0</v>
      </c>
      <c r="Z93" s="170">
        <f t="shared" ref="Z93:Z109" si="169">P93*R93</f>
        <v>0</v>
      </c>
      <c r="AA93" s="170">
        <f t="shared" ref="AA93:AA109" si="170">Q93*1.5*R93</f>
        <v>0</v>
      </c>
      <c r="AD93" s="173">
        <f t="shared" ref="AD93:AD94" si="171">SUM(P93:Q93)</f>
        <v>0</v>
      </c>
      <c r="AE93" s="82">
        <f t="shared" ref="AE93:AE109" si="172">IF(AD93&gt;40,AD93-40,0)</f>
        <v>0</v>
      </c>
      <c r="AI93" s="200" t="str">
        <f>A93</f>
        <v>Issac C</v>
      </c>
      <c r="AJ93" s="82">
        <f t="shared" ref="AJ93:AP93" si="173">C143</f>
        <v>0</v>
      </c>
      <c r="AK93" s="82">
        <f t="shared" si="173"/>
        <v>0</v>
      </c>
      <c r="AL93" s="82">
        <f t="shared" si="173"/>
        <v>0</v>
      </c>
      <c r="AM93" s="82">
        <f t="shared" si="173"/>
        <v>0</v>
      </c>
      <c r="AN93" s="82">
        <f t="shared" si="173"/>
        <v>0</v>
      </c>
      <c r="AO93" s="82">
        <f t="shared" si="173"/>
        <v>0</v>
      </c>
      <c r="AP93" s="82">
        <f t="shared" si="173"/>
        <v>0</v>
      </c>
      <c r="AQ93" s="89"/>
    </row>
    <row r="94" spans="1:45" x14ac:dyDescent="0.35">
      <c r="A94" s="200" t="s">
        <v>84</v>
      </c>
      <c r="B94" s="122">
        <f t="shared" si="157"/>
        <v>0</v>
      </c>
      <c r="C94" s="122">
        <f t="shared" si="158"/>
        <v>0</v>
      </c>
      <c r="D94" s="122">
        <f t="shared" si="159"/>
        <v>0</v>
      </c>
      <c r="E94" s="122">
        <f t="shared" si="160"/>
        <v>0</v>
      </c>
      <c r="F94" s="122">
        <f>IF(SUM($B94:E94)+AL94&lt;=40,(IF(AL94&lt;=8,AL94,8)), (IF(SUM($B94:E94)&gt;=40, 0, (IF(SUM($B94:E94)&lt;32,8,40-SUM($B94:E94))))))</f>
        <v>0</v>
      </c>
      <c r="G94" s="122">
        <f>IF(SUM($B94:E94)+AL94&lt;=40,(IF(AL94&lt;=8,0,AL94-8)), (IF(SUM($B94:E94)&gt;=40,AL94, (IF(SUM($B94:E94)&lt;32,AL94-8,AL94-F94)))))</f>
        <v>0</v>
      </c>
      <c r="H94" s="122">
        <f>IF(SUM($B94:G94)+AM94&lt;=40,(IF(AM94&lt;=8,AM94,8)), (IF(SUM($B94:G94)&gt;=40, 0, (IF(SUM($B94:G94)&lt;32,8,40-SUM($B94:G94))))))</f>
        <v>0</v>
      </c>
      <c r="I94" s="122">
        <f>IF(SUM($B94:G94)+AM94&lt;=40,(IF(AM94&lt;=8,0,AM94-8)), (IF(SUM($B94:G94)&gt;=40,AM94, (IF(SUM($B94:G94)&lt;32,AM94-8,AM94-H94)))))</f>
        <v>0</v>
      </c>
      <c r="J94" s="122">
        <f>IF(SUM($B94:I94)+AN94&lt;=40,(IF(AN94&lt;=8,AN94,8)), (IF(SUM($B94:I94)&gt;=40, 0, (IF(SUM($B94:I94)&lt;32,8,40-SUM($B94:I94))))))</f>
        <v>0</v>
      </c>
      <c r="K94" s="122">
        <f>IF(SUM($B94:I94)+AN94&lt;=40,(IF(AN94&lt;=8,0,AN94-8)), (IF(SUM($B94:I94)&gt;=40,AN94, (IF(SUM($B94:I94)&lt;32,AN94-8,AN94-J94)))))</f>
        <v>0</v>
      </c>
      <c r="L94" s="122">
        <f>IF(SUM($B94:K94)+AO94&lt;=40,(IF(AO94&lt;=8,AO94,8)), (IF(SUM($B94:K94)&gt;=40, 0, (IF(SUM($B94:K94)&lt;32,8,40-SUM($B94:K94))))))</f>
        <v>0</v>
      </c>
      <c r="M94" s="122">
        <f>IF(SUM($B94:K94)+AO94&lt;=40,(IF(AO94&lt;=8,0,AO94-8)), (IF(SUM($B94:K94)&gt;=40,AO94, (IF(SUM($B94:K94)&lt;32,AO94-8,AO94-L94)))))</f>
        <v>0</v>
      </c>
      <c r="N94" s="122">
        <f>IF(SUM($B94:M94)+AP94&lt;=40,(IF(AP94&lt;=8,AP94,8)), (IF(SUM($B94:M94)&gt;=40, 0, (IF(SUM($B94:M94)&lt;32,8,40-SUM($B94:M94))))))</f>
        <v>0</v>
      </c>
      <c r="O94" s="122">
        <f>IF(SUM($B94:M94)+AP94&lt;=40,(IF(AP94&lt;=8,0,AP94-8)), (IF(SUM($B94:M94)&gt;=40,AP94, (IF(SUM($B94:M94)&lt;32,AP94-8,AP94-N94)))))</f>
        <v>0</v>
      </c>
      <c r="P94" s="22">
        <f t="shared" si="161"/>
        <v>0</v>
      </c>
      <c r="Q94" s="168">
        <f t="shared" si="161"/>
        <v>0</v>
      </c>
      <c r="R94" s="171">
        <v>24</v>
      </c>
      <c r="S94" s="169">
        <f t="shared" si="162"/>
        <v>0</v>
      </c>
      <c r="T94" s="169">
        <f t="shared" si="163"/>
        <v>0</v>
      </c>
      <c r="U94" s="169">
        <f t="shared" si="164"/>
        <v>0</v>
      </c>
      <c r="V94" s="169">
        <f t="shared" si="165"/>
        <v>0</v>
      </c>
      <c r="W94" s="169">
        <f t="shared" si="166"/>
        <v>0</v>
      </c>
      <c r="X94" s="169">
        <f t="shared" si="167"/>
        <v>0</v>
      </c>
      <c r="Y94" s="169">
        <f t="shared" si="168"/>
        <v>0</v>
      </c>
      <c r="Z94" s="170">
        <f t="shared" si="169"/>
        <v>0</v>
      </c>
      <c r="AA94" s="170">
        <f t="shared" si="170"/>
        <v>0</v>
      </c>
      <c r="AD94" s="173">
        <f t="shared" si="171"/>
        <v>0</v>
      </c>
      <c r="AE94" s="82">
        <f t="shared" si="172"/>
        <v>0</v>
      </c>
      <c r="AI94" s="200" t="s">
        <v>84</v>
      </c>
      <c r="AJ94" s="82">
        <f t="shared" ref="AJ94:AP94" si="174">C140</f>
        <v>0</v>
      </c>
      <c r="AK94" s="82">
        <f t="shared" si="174"/>
        <v>0</v>
      </c>
      <c r="AL94" s="82">
        <f t="shared" si="174"/>
        <v>0</v>
      </c>
      <c r="AM94" s="82">
        <f t="shared" si="174"/>
        <v>0</v>
      </c>
      <c r="AN94" s="82">
        <f t="shared" si="174"/>
        <v>0</v>
      </c>
      <c r="AO94" s="82">
        <f t="shared" si="174"/>
        <v>0</v>
      </c>
      <c r="AP94" s="82">
        <f t="shared" si="174"/>
        <v>0</v>
      </c>
      <c r="AQ94" s="89"/>
    </row>
    <row r="95" spans="1:45" x14ac:dyDescent="0.35">
      <c r="A95" s="200" t="s">
        <v>85</v>
      </c>
      <c r="B95" s="122">
        <f t="shared" si="157"/>
        <v>0</v>
      </c>
      <c r="C95" s="122">
        <f t="shared" si="158"/>
        <v>0</v>
      </c>
      <c r="D95" s="122">
        <f t="shared" si="159"/>
        <v>0</v>
      </c>
      <c r="E95" s="122">
        <f t="shared" si="160"/>
        <v>0</v>
      </c>
      <c r="F95" s="122">
        <f>IF(SUM($B95:E95)+AL95&lt;=40,(IF(AL95&lt;=8,AL95,8)), (IF(SUM($B95:E95)&gt;=40, 0, (IF(SUM($B95:E95)&lt;32,8,40-SUM($B95:E95))))))</f>
        <v>0</v>
      </c>
      <c r="G95" s="122">
        <f>IF(SUM($B95:E95)+AL95&lt;=40,(IF(AL95&lt;=8,0,AL95-8)), (IF(SUM($B95:E95)&gt;=40,AL95, (IF(SUM($B95:E95)&lt;32,AL95-8,AL95-F95)))))</f>
        <v>0</v>
      </c>
      <c r="H95" s="122">
        <f>IF(SUM($B95:G95)+AM95&lt;=40,(IF(AM95&lt;=8,AM95,8)), (IF(SUM($B95:G95)&gt;=40, 0, (IF(SUM($B95:G95)&lt;32,8,40-SUM($B95:G95))))))</f>
        <v>0</v>
      </c>
      <c r="I95" s="122">
        <f>IF(SUM($B95:G95)+AM95&lt;=40,(IF(AM95&lt;=8,0,AM95-8)), (IF(SUM($B95:G95)&gt;=40,AM95, (IF(SUM($B95:G95)&lt;32,AM95-8,AM95-H95)))))</f>
        <v>0</v>
      </c>
      <c r="J95" s="122">
        <f>IF(SUM($B95:I95)+AN95&lt;=40,(IF(AN95&lt;=8,AN95,8)), (IF(SUM($B95:I95)&gt;=40, 0, (IF(SUM($B95:I95)&lt;32,8,40-SUM($B95:I95))))))</f>
        <v>0</v>
      </c>
      <c r="K95" s="122">
        <f>IF(SUM($B95:I95)+AN95&lt;=40,(IF(AN95&lt;=8,0,AN95-8)), (IF(SUM($B95:I95)&gt;=40,AN95, (IF(SUM($B95:I95)&lt;32,AN95-8,AN95-J95)))))</f>
        <v>0</v>
      </c>
      <c r="L95" s="122">
        <f>IF(SUM($B95:K95)+AO95&lt;=40,(IF(AO95&lt;=8,AO95,8)), (IF(SUM($B95:K95)&gt;=40, 0, (IF(SUM($B95:K95)&lt;32,8,40-SUM($B95:K95))))))</f>
        <v>0</v>
      </c>
      <c r="M95" s="122">
        <f>IF(SUM($B95:K95)+AO95&lt;=40,(IF(AO95&lt;=8,0,AO95-8)), (IF(SUM($B95:K95)&gt;=40,AO95, (IF(SUM($B95:K95)&lt;32,AO95-8,AO95-L95)))))</f>
        <v>0</v>
      </c>
      <c r="N95" s="122">
        <f>IF(SUM($B95:M95)+AP95&lt;=40,(IF(AP95&lt;=8,AP95,8)), (IF(SUM($B95:M95)&gt;=40, 0, (IF(SUM($B95:M95)&lt;32,8,40-SUM($B95:M95))))))</f>
        <v>0</v>
      </c>
      <c r="O95" s="122">
        <f>IF(SUM($B95:M95)+AP95&lt;=40,(IF(AP95&lt;=8,0,AP95-8)), (IF(SUM($B95:M95)&gt;=40,AP95, (IF(SUM($B95:M95)&lt;32,AP95-8,AP95-N95)))))</f>
        <v>0</v>
      </c>
      <c r="P95" s="22">
        <f t="shared" si="161"/>
        <v>0</v>
      </c>
      <c r="Q95" s="168">
        <f t="shared" si="161"/>
        <v>0</v>
      </c>
      <c r="R95" s="171">
        <v>18.5</v>
      </c>
      <c r="S95" s="169">
        <f t="shared" si="162"/>
        <v>0</v>
      </c>
      <c r="T95" s="169">
        <f t="shared" si="163"/>
        <v>0</v>
      </c>
      <c r="U95" s="169">
        <f t="shared" si="164"/>
        <v>0</v>
      </c>
      <c r="V95" s="169">
        <f t="shared" si="165"/>
        <v>0</v>
      </c>
      <c r="W95" s="169">
        <f t="shared" si="166"/>
        <v>0</v>
      </c>
      <c r="X95" s="169">
        <f t="shared" si="167"/>
        <v>0</v>
      </c>
      <c r="Y95" s="169">
        <f t="shared" si="168"/>
        <v>0</v>
      </c>
      <c r="Z95" s="170">
        <f t="shared" si="169"/>
        <v>0</v>
      </c>
      <c r="AA95" s="170">
        <f t="shared" si="170"/>
        <v>0</v>
      </c>
      <c r="AD95" s="82">
        <f t="shared" ref="AD95:AD105" si="175">SUM(P95:Q95)</f>
        <v>0</v>
      </c>
      <c r="AE95" s="82">
        <f t="shared" si="172"/>
        <v>0</v>
      </c>
      <c r="AI95" s="200" t="str">
        <f t="shared" ref="AI95:AI109" si="176">A95</f>
        <v>Barry I</v>
      </c>
      <c r="AJ95" s="82">
        <f t="shared" ref="AJ95:AP95" si="177">C151</f>
        <v>0</v>
      </c>
      <c r="AK95" s="82">
        <f t="shared" si="177"/>
        <v>0</v>
      </c>
      <c r="AL95" s="82">
        <f t="shared" si="177"/>
        <v>0</v>
      </c>
      <c r="AM95" s="82">
        <f t="shared" si="177"/>
        <v>0</v>
      </c>
      <c r="AN95" s="82">
        <f t="shared" si="177"/>
        <v>0</v>
      </c>
      <c r="AO95" s="82">
        <f t="shared" si="177"/>
        <v>0</v>
      </c>
      <c r="AP95" s="82">
        <f t="shared" si="177"/>
        <v>0</v>
      </c>
      <c r="AQ95" s="89"/>
      <c r="AS95" s="201"/>
    </row>
    <row r="96" spans="1:45" x14ac:dyDescent="0.35">
      <c r="A96" s="200" t="s">
        <v>86</v>
      </c>
      <c r="B96" s="122">
        <f t="shared" si="157"/>
        <v>0</v>
      </c>
      <c r="C96" s="122">
        <f t="shared" si="158"/>
        <v>0</v>
      </c>
      <c r="D96" s="122">
        <f t="shared" si="159"/>
        <v>0</v>
      </c>
      <c r="E96" s="122">
        <f t="shared" si="160"/>
        <v>0</v>
      </c>
      <c r="F96" s="122">
        <f>IF(SUM($B96:E96)+AL96&lt;=40,(IF(AL96&lt;=8,AL96,8)), (IF(SUM($B96:E96)&gt;=40, 0, (IF(SUM($B96:E96)&lt;32,8,40-SUM($B96:E96))))))</f>
        <v>0</v>
      </c>
      <c r="G96" s="122">
        <f>IF(SUM($B96:E96)+AL96&lt;=40,(IF(AL96&lt;=8,0,AL96-8)), (IF(SUM($B96:E96)&gt;=40,AL96, (IF(SUM($B96:E96)&lt;32,AL96-8,AL96-F96)))))</f>
        <v>0</v>
      </c>
      <c r="H96" s="122">
        <f>IF(SUM($B96:G96)+AM96&lt;=40,(IF(AM96&lt;=8,AM96,8)), (IF(SUM($B96:G96)&gt;=40, 0, (IF(SUM($B96:G96)&lt;32,8,40-SUM($B96:G96))))))</f>
        <v>0</v>
      </c>
      <c r="I96" s="122">
        <f>IF(SUM($B96:G96)+AM96&lt;=40,(IF(AM96&lt;=8,0,AM96-8)), (IF(SUM($B96:G96)&gt;=40,AM96, (IF(SUM($B96:G96)&lt;32,AM96-8,AM96-H96)))))</f>
        <v>0</v>
      </c>
      <c r="J96" s="122">
        <f>IF(SUM($B96:I96)+AN96&lt;=40,(IF(AN96&lt;=8,AN96,8)), (IF(SUM($B96:I96)&gt;=40, 0, (IF(SUM($B96:I96)&lt;32,8,40-SUM($B96:I96))))))</f>
        <v>0</v>
      </c>
      <c r="K96" s="122">
        <f>IF(SUM($B96:I96)+AN96&lt;=40,(IF(AN96&lt;=8,0,AN96-8)), (IF(SUM($B96:I96)&gt;=40,AN96, (IF(SUM($B96:I96)&lt;32,AN96-8,AN96-J96)))))</f>
        <v>0</v>
      </c>
      <c r="L96" s="122">
        <f>IF(SUM($B96:K96)+AO96&lt;=40,(IF(AO96&lt;=8,AO96,8)), (IF(SUM($B96:K96)&gt;=40, 0, (IF(SUM($B96:K96)&lt;32,8,40-SUM($B96:K96))))))</f>
        <v>0</v>
      </c>
      <c r="M96" s="122">
        <f>IF(SUM($B96:K96)+AO96&lt;=40,(IF(AO96&lt;=8,0,AO96-8)), (IF(SUM($B96:K96)&gt;=40,AO96, (IF(SUM($B96:K96)&lt;32,AO96-8,AO96-L96)))))</f>
        <v>0</v>
      </c>
      <c r="N96" s="122">
        <f>IF(SUM($B96:M96)+AP96&lt;=40,(IF(AP96&lt;=8,AP96,8)), (IF(SUM($B96:M96)&gt;=40, 0, (IF(SUM($B96:M96)&lt;32,8,40-SUM($B96:M96))))))</f>
        <v>0</v>
      </c>
      <c r="O96" s="122">
        <f>IF(SUM($B96:M96)+AP96&lt;=40,(IF(AP96&lt;=8,0,AP96-8)), (IF(SUM($B96:M96)&gt;=40,AP96, (IF(SUM($B96:M96)&lt;32,AP96-8,AP96-N96)))))</f>
        <v>0</v>
      </c>
      <c r="P96" s="22">
        <f t="shared" si="161"/>
        <v>0</v>
      </c>
      <c r="Q96" s="168">
        <f t="shared" si="161"/>
        <v>0</v>
      </c>
      <c r="R96" s="171">
        <v>27</v>
      </c>
      <c r="S96" s="169">
        <f t="shared" si="162"/>
        <v>0</v>
      </c>
      <c r="T96" s="169">
        <f t="shared" si="163"/>
        <v>0</v>
      </c>
      <c r="U96" s="169">
        <f t="shared" si="164"/>
        <v>0</v>
      </c>
      <c r="V96" s="169">
        <f t="shared" si="165"/>
        <v>0</v>
      </c>
      <c r="W96" s="169">
        <f t="shared" si="166"/>
        <v>0</v>
      </c>
      <c r="X96" s="169">
        <f t="shared" si="167"/>
        <v>0</v>
      </c>
      <c r="Y96" s="169">
        <f t="shared" si="168"/>
        <v>0</v>
      </c>
      <c r="Z96" s="170">
        <f t="shared" si="169"/>
        <v>0</v>
      </c>
      <c r="AA96" s="170">
        <f t="shared" si="170"/>
        <v>0</v>
      </c>
      <c r="AD96" s="82">
        <f t="shared" ref="AD96" si="178">SUM(P96:Q96)</f>
        <v>0</v>
      </c>
      <c r="AE96" s="82">
        <f t="shared" si="172"/>
        <v>0</v>
      </c>
      <c r="AI96" s="200" t="str">
        <f t="shared" si="176"/>
        <v>Blake R</v>
      </c>
      <c r="AJ96" s="82">
        <f t="shared" ref="AJ96:AP96" si="179">C171</f>
        <v>0</v>
      </c>
      <c r="AK96" s="82">
        <f t="shared" si="179"/>
        <v>0</v>
      </c>
      <c r="AL96" s="82">
        <f t="shared" si="179"/>
        <v>0</v>
      </c>
      <c r="AM96" s="82">
        <f t="shared" si="179"/>
        <v>0</v>
      </c>
      <c r="AN96" s="82">
        <f t="shared" si="179"/>
        <v>0</v>
      </c>
      <c r="AO96" s="82">
        <f t="shared" si="179"/>
        <v>0</v>
      </c>
      <c r="AP96" s="82">
        <f t="shared" si="179"/>
        <v>0</v>
      </c>
      <c r="AQ96" s="89"/>
      <c r="AS96" s="201"/>
    </row>
    <row r="97" spans="1:45" x14ac:dyDescent="0.35">
      <c r="A97" s="200" t="s">
        <v>87</v>
      </c>
      <c r="B97" s="122">
        <f>IF(AJ97&lt;=10, AJ97, 10)</f>
        <v>0</v>
      </c>
      <c r="C97" s="122">
        <f>IF(AJ97&lt;=10, 0, AJ97-10)</f>
        <v>0</v>
      </c>
      <c r="D97" s="122">
        <f>IF(AK97&lt;=10, AK97, 10)</f>
        <v>0</v>
      </c>
      <c r="E97" s="122">
        <f>IF(AK97&lt;=10, 0, AK97-10)</f>
        <v>0</v>
      </c>
      <c r="F97" s="122">
        <f>IF(SUM($B97:E97)+AL97&lt;=40,(IF(AL97&lt;=10,AL97,10)), (IF(SUM($B97:E97)&gt;=40, 0, (IF(SUM($B97:E97)&lt;30,10,40-SUM($B97:E97))))))</f>
        <v>0</v>
      </c>
      <c r="G97" s="122">
        <f>IF(SUM($B97:E97)+AL97&lt;=40,(IF(AL97&lt;=10,0,AL97-10)), (IF(SUM($B97:E97)&gt;=40,AL97, (IF(SUM($B97:E97)&lt;30,AL97-10,AL97-F97)))))</f>
        <v>0</v>
      </c>
      <c r="H97" s="122">
        <f>IF(SUM($B97:G97)+AM97&lt;=40,(IF(AM97&lt;=10,AM97,10)), (IF(SUM($B97:G97)&gt;=40, 0, (IF(SUM($B97:G97)&lt;30,10,40-SUM($B97:G97))))))</f>
        <v>0</v>
      </c>
      <c r="I97" s="122">
        <f>IF(SUM($B97:G97)+AM97&lt;=40,(IF(AM97&lt;=10,0,AM97-10)), (IF(SUM($B97:G97)&gt;=40,AM97, (IF(SUM($B97:G97)&lt;30,AM97-10,AM97-H97)))))</f>
        <v>0</v>
      </c>
      <c r="J97" s="122">
        <f>IF(SUM($B97:I97)+AN97&lt;=40,(IF(AN97&lt;=10,AN97,10)), (IF(SUM($B97:I97)&gt;=40, 0, (IF(SUM($B97:I97)&lt;30,10,40-SUM($B97:I97))))))</f>
        <v>0</v>
      </c>
      <c r="K97" s="122">
        <f>IF(SUM($B97:I97)+AN97&lt;=40,(IF(AN97&lt;=10,0,AN97-10)), (IF(SUM($B97:I97)&gt;=40,AN97, (IF(SUM($B97:I97)&lt;30,AN97-10,AN97-J97)))))</f>
        <v>0</v>
      </c>
      <c r="L97" s="122">
        <f>IF(SUM($B97:K97)+AO97&lt;=40,(IF(AO97&lt;=10,AO97,10)), (IF(SUM($B97:K97)&gt;=40, 0, (IF(SUM($B97:K97)&lt;30,10,40-SUM($B97:K97))))))</f>
        <v>0</v>
      </c>
      <c r="M97" s="122">
        <f>IF(SUM($B97:K97)+AO97&lt;=40,(IF(AO97&lt;=10,0,AO97-10)), (IF(SUM($B97:K97)&gt;=40,AO97, (IF(SUM($B97:K97)&lt;30,AO97-10,AO97-L97)))))</f>
        <v>0</v>
      </c>
      <c r="N97" s="122">
        <f>IF(SUM($B97:M97)+AP97&lt;=40,(IF(AP97&lt;=10,AP97,10)), (IF(SUM($B97:M97)&gt;=40, 0, (IF(SUM($B97:M97)&lt;30,10,40-SUM($B97:M97))))))</f>
        <v>0</v>
      </c>
      <c r="O97" s="122">
        <f>IF(SUM($B97:M97)+AP97&lt;=40,(IF(AP97&lt;=10,0,AP97-10)), (IF(SUM($B97:M97)&gt;=40,AP97, (IF(SUM($B97:M97)&lt;30,AP97-10,AP97-N97)))))</f>
        <v>0</v>
      </c>
      <c r="P97" s="22">
        <f t="shared" si="161"/>
        <v>0</v>
      </c>
      <c r="Q97" s="168">
        <f t="shared" si="161"/>
        <v>0</v>
      </c>
      <c r="R97" s="171">
        <v>24</v>
      </c>
      <c r="S97" s="169">
        <f t="shared" si="162"/>
        <v>0</v>
      </c>
      <c r="T97" s="169">
        <f t="shared" si="163"/>
        <v>0</v>
      </c>
      <c r="U97" s="169">
        <f t="shared" si="164"/>
        <v>0</v>
      </c>
      <c r="V97" s="169">
        <f t="shared" si="165"/>
        <v>0</v>
      </c>
      <c r="W97" s="169">
        <f t="shared" si="166"/>
        <v>0</v>
      </c>
      <c r="X97" s="169">
        <f t="shared" si="167"/>
        <v>0</v>
      </c>
      <c r="Y97" s="169">
        <f t="shared" si="168"/>
        <v>0</v>
      </c>
      <c r="Z97" s="170">
        <f t="shared" si="169"/>
        <v>0</v>
      </c>
      <c r="AA97" s="170">
        <f t="shared" si="170"/>
        <v>0</v>
      </c>
      <c r="AD97" s="82">
        <f t="shared" ref="AD97" si="180">SUM(P97:Q97)</f>
        <v>0</v>
      </c>
      <c r="AE97" s="82">
        <f t="shared" si="172"/>
        <v>0</v>
      </c>
      <c r="AI97" s="200" t="str">
        <f t="shared" si="176"/>
        <v>Laumua L</v>
      </c>
      <c r="AJ97" s="82">
        <f t="shared" ref="AJ97:AP97" si="181">C156</f>
        <v>0</v>
      </c>
      <c r="AK97" s="82">
        <f t="shared" si="181"/>
        <v>0</v>
      </c>
      <c r="AL97" s="82">
        <f t="shared" si="181"/>
        <v>0</v>
      </c>
      <c r="AM97" s="82">
        <f t="shared" si="181"/>
        <v>0</v>
      </c>
      <c r="AN97" s="82">
        <f t="shared" si="181"/>
        <v>0</v>
      </c>
      <c r="AO97" s="82">
        <f t="shared" si="181"/>
        <v>0</v>
      </c>
      <c r="AP97" s="82">
        <f t="shared" si="181"/>
        <v>0</v>
      </c>
      <c r="AQ97" s="89"/>
    </row>
    <row r="98" spans="1:45" x14ac:dyDescent="0.35">
      <c r="A98" s="200" t="s">
        <v>88</v>
      </c>
      <c r="B98" s="122">
        <f>IF(AJ98&lt;=8, AJ98, 8)</f>
        <v>0</v>
      </c>
      <c r="C98" s="122">
        <f>IF(AJ98&lt;=8, 0, AJ98-8)</f>
        <v>0</v>
      </c>
      <c r="D98" s="122">
        <f>IF(AK98&lt;=8, AK98, 8)</f>
        <v>0</v>
      </c>
      <c r="E98" s="122">
        <f>IF(AK98&lt;=8, 0, AK98-8)</f>
        <v>0</v>
      </c>
      <c r="F98" s="122">
        <f>IF(SUM($B98:E98)+AL98&lt;=40,(IF(AL98&lt;=8,AL98,8)), (IF(SUM($B98:E98)&gt;=40, 0, (IF(SUM($B98:E98)&lt;32,8,40-SUM($B98:E98))))))</f>
        <v>0</v>
      </c>
      <c r="G98" s="122">
        <f>IF(SUM($B98:E98)+AL98&lt;=40,(IF(AL98&lt;=8,0,AL98-8)), (IF(SUM($B98:E98)&gt;=40,AL98, (IF(SUM($B98:E98)&lt;32,AL98-8,AL98-F98)))))</f>
        <v>0</v>
      </c>
      <c r="H98" s="122">
        <f>IF(SUM($B98:G98)+AM98&lt;=40,(IF(AM98&lt;=8,AM98,8)), (IF(SUM($B98:G98)&gt;=40, 0, (IF(SUM($B98:G98)&lt;32,8,40-SUM($B98:G98))))))</f>
        <v>0</v>
      </c>
      <c r="I98" s="122">
        <f>IF(SUM($B98:G98)+AM98&lt;=40,(IF(AM98&lt;=8,0,AM98-8)), (IF(SUM($B98:G98)&gt;=40,AM98, (IF(SUM($B98:G98)&lt;32,AM98-8,AM98-H98)))))</f>
        <v>0</v>
      </c>
      <c r="J98" s="122">
        <f>IF(SUM($B98:I98)+AN98&lt;=40,(IF(AN98&lt;=8,AN98,8)), (IF(SUM($B98:I98)&gt;=40, 0, (IF(SUM($B98:I98)&lt;32,8,40-SUM($B98:I98))))))</f>
        <v>0</v>
      </c>
      <c r="K98" s="122">
        <f>IF(SUM($B98:I98)+AN98&lt;=40,(IF(AN98&lt;=8,0,AN98-8)), (IF(SUM($B98:I98)&gt;=40,AN98, (IF(SUM($B98:I98)&lt;32,AN98-8,AN98-J98)))))</f>
        <v>0</v>
      </c>
      <c r="L98" s="122">
        <f>IF(SUM($B98:K98)+AO98&lt;=40,(IF(AO98&lt;=8,AO98,8)), (IF(SUM($B98:K98)&gt;=40, 0, (IF(SUM($B98:K98)&lt;32,8,40-SUM($B98:K98))))))</f>
        <v>0</v>
      </c>
      <c r="M98" s="122">
        <f>IF(SUM($B98:K98)+AO98&lt;=40,(IF(AO98&lt;=8,0,AO98-8)), (IF(SUM($B98:K98)&gt;=40,AO98, (IF(SUM($B98:K98)&lt;32,AO98-8,AO98-L98)))))</f>
        <v>0</v>
      </c>
      <c r="N98" s="122">
        <f>IF(SUM($B98:M98)+AP98&lt;=40,(IF(AP98&lt;=8,AP98,8)), (IF(SUM($B98:M98)&gt;=40, 0, (IF(SUM($B98:M98)&lt;32,8,40-SUM($B98:M98))))))</f>
        <v>0</v>
      </c>
      <c r="O98" s="122">
        <f>IF(SUM($B98:M98)+AP98&lt;=40,(IF(AP98&lt;=8,0,AP98-8)), (IF(SUM($B98:M98)&gt;=40,AP98, (IF(SUM($B98:M98)&lt;32,AP98-8,AP98-N98)))))</f>
        <v>0</v>
      </c>
      <c r="P98" s="22">
        <f t="shared" si="161"/>
        <v>0</v>
      </c>
      <c r="Q98" s="168">
        <f t="shared" si="161"/>
        <v>0</v>
      </c>
      <c r="R98" s="171">
        <v>18</v>
      </c>
      <c r="S98" s="169">
        <f t="shared" si="162"/>
        <v>0</v>
      </c>
      <c r="T98" s="169">
        <f t="shared" si="163"/>
        <v>0</v>
      </c>
      <c r="U98" s="169">
        <f t="shared" si="164"/>
        <v>0</v>
      </c>
      <c r="V98" s="169">
        <f t="shared" si="165"/>
        <v>0</v>
      </c>
      <c r="W98" s="169">
        <f t="shared" si="166"/>
        <v>0</v>
      </c>
      <c r="X98" s="169">
        <f t="shared" si="167"/>
        <v>0</v>
      </c>
      <c r="Y98" s="169">
        <f t="shared" si="168"/>
        <v>0</v>
      </c>
      <c r="Z98" s="170">
        <f t="shared" si="169"/>
        <v>0</v>
      </c>
      <c r="AA98" s="170">
        <f t="shared" si="170"/>
        <v>0</v>
      </c>
      <c r="AD98" s="173">
        <f t="shared" si="175"/>
        <v>0</v>
      </c>
      <c r="AE98" s="82">
        <f t="shared" si="172"/>
        <v>0</v>
      </c>
      <c r="AI98" s="200" t="str">
        <f t="shared" si="176"/>
        <v>Tim P</v>
      </c>
      <c r="AJ98" s="82">
        <f t="shared" ref="AJ98:AP98" si="182">C165</f>
        <v>0</v>
      </c>
      <c r="AK98" s="82">
        <f t="shared" si="182"/>
        <v>0</v>
      </c>
      <c r="AL98" s="82">
        <f t="shared" si="182"/>
        <v>0</v>
      </c>
      <c r="AM98" s="82">
        <f t="shared" si="182"/>
        <v>0</v>
      </c>
      <c r="AN98" s="82">
        <f t="shared" si="182"/>
        <v>0</v>
      </c>
      <c r="AO98" s="82">
        <f t="shared" si="182"/>
        <v>0</v>
      </c>
      <c r="AP98" s="82">
        <f t="shared" si="182"/>
        <v>0</v>
      </c>
      <c r="AQ98" s="89"/>
    </row>
    <row r="99" spans="1:45" x14ac:dyDescent="0.35">
      <c r="A99" s="200" t="s">
        <v>89</v>
      </c>
      <c r="B99" s="122">
        <f>IF(AJ99&lt;=10, AJ99, 10)</f>
        <v>0</v>
      </c>
      <c r="C99" s="122">
        <f>IF(AJ99&lt;=10, 0, AJ99-10)</f>
        <v>0</v>
      </c>
      <c r="D99" s="122">
        <f>IF(AK99&lt;=10, AK99, 10)</f>
        <v>0</v>
      </c>
      <c r="E99" s="122">
        <f>IF(AK99&lt;=10, 0, AK99-10)</f>
        <v>0</v>
      </c>
      <c r="F99" s="122">
        <f>IF(SUM($B99:E99)+AL99&lt;=40,(IF(AL99&lt;=10,AL99,10)), (IF(SUM($B99:E99)&gt;=40, 0, (IF(SUM($B99:E99)&lt;30,10,40-SUM($B99:E99))))))</f>
        <v>0</v>
      </c>
      <c r="G99" s="122">
        <f>IF(SUM($B99:E99)+AL99&lt;=40,(IF(AL99&lt;=10,0,AL99-10)), (IF(SUM($B99:E99)&gt;=40,AL99, (IF(SUM($B99:E99)&lt;30,AL99-10,AL99-F99)))))</f>
        <v>0</v>
      </c>
      <c r="H99" s="122">
        <f>IF(SUM($B99:G99)+AM99&lt;=40,(IF(AM99&lt;=10,AM99,10)), (IF(SUM($B99:G99)&gt;=40, 0, (IF(SUM($B99:G99)&lt;30,10,40-SUM($B99:G99))))))</f>
        <v>0</v>
      </c>
      <c r="I99" s="122">
        <f>IF(SUM($B99:G99)+AM99&lt;=40,(IF(AM99&lt;=10,0,AM99-10)), (IF(SUM($B99:G99)&gt;=40,AM99, (IF(SUM($B99:G99)&lt;30,AM99-10,AM99-H99)))))</f>
        <v>0</v>
      </c>
      <c r="J99" s="122">
        <f>IF(SUM($B99:I99)+AN99&lt;=40,(IF(AN99&lt;=10,AN99,10)), (IF(SUM($B99:I99)&gt;=40, 0, (IF(SUM($B99:I99)&lt;30,10,40-SUM($B99:I99))))))</f>
        <v>0</v>
      </c>
      <c r="K99" s="122">
        <f>IF(SUM($B99:I99)+AN99&lt;=40,(IF(AN99&lt;=10,0,AN99-10)), (IF(SUM($B99:I99)&gt;=40,AN99, (IF(SUM($B99:I99)&lt;30,AN99-10,AN99-J99)))))</f>
        <v>0</v>
      </c>
      <c r="L99" s="122">
        <f>IF(SUM($B99:K99)+AO99&lt;=40,(IF(AO99&lt;=10,AO99,10)), (IF(SUM($B99:K99)&gt;=40, 0, (IF(SUM($B99:K99)&lt;30,10,40-SUM($B99:K99))))))</f>
        <v>0</v>
      </c>
      <c r="M99" s="122">
        <f>IF(SUM($B99:K99)+AO99&lt;=40,(IF(AO99&lt;=10,0,AO99-10)), (IF(SUM($B99:K99)&gt;=40,AO99, (IF(SUM($B99:K99)&lt;30,AO99-10,AO99-L99)))))</f>
        <v>0</v>
      </c>
      <c r="N99" s="122">
        <f>IF(SUM($B99:M99)+AP99&lt;=40,(IF(AP99&lt;=10,AP99,10)), (IF(SUM($B99:M99)&gt;=40, 0, (IF(SUM($B99:M99)&lt;30,10,40-SUM($B99:M99))))))</f>
        <v>0</v>
      </c>
      <c r="O99" s="122">
        <f>IF(SUM($B99:M99)+AP99&lt;=40,(IF(AP99&lt;=10,0,AP99-10)), (IF(SUM($B99:M99)&gt;=40,AP99, (IF(SUM($B99:M99)&lt;30,AP99-10,AP99-N99)))))</f>
        <v>0</v>
      </c>
      <c r="P99" s="22">
        <f t="shared" si="161"/>
        <v>0</v>
      </c>
      <c r="Q99" s="168">
        <f t="shared" si="161"/>
        <v>0</v>
      </c>
      <c r="R99" s="171">
        <v>24</v>
      </c>
      <c r="S99" s="169">
        <f t="shared" si="162"/>
        <v>0</v>
      </c>
      <c r="T99" s="169">
        <f t="shared" si="163"/>
        <v>0</v>
      </c>
      <c r="U99" s="169">
        <f t="shared" si="164"/>
        <v>0</v>
      </c>
      <c r="V99" s="169">
        <f t="shared" si="165"/>
        <v>0</v>
      </c>
      <c r="W99" s="169">
        <f t="shared" si="166"/>
        <v>0</v>
      </c>
      <c r="X99" s="169">
        <f t="shared" si="167"/>
        <v>0</v>
      </c>
      <c r="Y99" s="169">
        <f t="shared" si="168"/>
        <v>0</v>
      </c>
      <c r="Z99" s="170">
        <f t="shared" si="169"/>
        <v>0</v>
      </c>
      <c r="AA99" s="170">
        <f t="shared" si="170"/>
        <v>0</v>
      </c>
      <c r="AD99" s="173">
        <f t="shared" si="175"/>
        <v>0</v>
      </c>
      <c r="AE99" s="82">
        <f t="shared" si="172"/>
        <v>0</v>
      </c>
      <c r="AI99" s="200" t="str">
        <f t="shared" si="176"/>
        <v>George P</v>
      </c>
      <c r="AJ99" s="82">
        <f t="shared" ref="AJ99:AP99" si="183">C169</f>
        <v>0</v>
      </c>
      <c r="AK99" s="82">
        <f t="shared" si="183"/>
        <v>0</v>
      </c>
      <c r="AL99" s="82">
        <f t="shared" si="183"/>
        <v>0</v>
      </c>
      <c r="AM99" s="82">
        <f t="shared" si="183"/>
        <v>0</v>
      </c>
      <c r="AN99" s="82">
        <f t="shared" si="183"/>
        <v>0</v>
      </c>
      <c r="AO99" s="82">
        <f t="shared" si="183"/>
        <v>0</v>
      </c>
      <c r="AP99" s="82">
        <f t="shared" si="183"/>
        <v>0</v>
      </c>
      <c r="AQ99" s="89"/>
    </row>
    <row r="100" spans="1:45" x14ac:dyDescent="0.35">
      <c r="A100" s="200" t="s">
        <v>90</v>
      </c>
      <c r="B100" s="122">
        <f t="shared" ref="B100:B109" si="184">IF(AJ100&lt;=8, AJ100, 8)</f>
        <v>0</v>
      </c>
      <c r="C100" s="122">
        <f t="shared" ref="C100:C109" si="185">IF(AJ100&lt;=8, 0, AJ100-8)</f>
        <v>0</v>
      </c>
      <c r="D100" s="122">
        <f t="shared" ref="D100:D109" si="186">IF(AK100&lt;=8, AK100, 8)</f>
        <v>0</v>
      </c>
      <c r="E100" s="122">
        <f t="shared" ref="E100:E109" si="187">IF(AK100&lt;=8, 0, AK100-8)</f>
        <v>0</v>
      </c>
      <c r="F100" s="122">
        <f>IF(SUM($B100:E100)+AL100&lt;=40,(IF(AL100&lt;=8,AL100,8)), (IF(SUM($B100:E100)&gt;=40, 0, (IF(SUM($B100:E100)&lt;32,8,40-SUM($B100:E100))))))</f>
        <v>0</v>
      </c>
      <c r="G100" s="122">
        <f>IF(SUM($B100:E100)+AL100&lt;=40,(IF(AL100&lt;=8,0,AL100-8)), (IF(SUM($B100:E100)&gt;=40,AL100, (IF(SUM($B100:E100)&lt;32,AL100-8,AL100-F100)))))</f>
        <v>0</v>
      </c>
      <c r="H100" s="122">
        <f>IF(SUM($B100:G100)+AM100&lt;=40,(IF(AM100&lt;=8,AM100,8)), (IF(SUM($B100:G100)&gt;=40, 0, (IF(SUM($B100:G100)&lt;32,8,40-SUM($B100:G100))))))</f>
        <v>0</v>
      </c>
      <c r="I100" s="122">
        <f>IF(SUM($B100:G100)+AM100&lt;=40,(IF(AM100&lt;=8,0,AM100-8)), (IF(SUM($B100:G100)&gt;=40,AM100, (IF(SUM($B100:G100)&lt;32,AM100-8,AM100-H100)))))</f>
        <v>0</v>
      </c>
      <c r="J100" s="122">
        <f>IF(SUM($B100:I100)+AN100&lt;=40,(IF(AN100&lt;=8,AN100,8)), (IF(SUM($B100:I100)&gt;=40, 0, (IF(SUM($B100:I100)&lt;32,8,40-SUM($B100:I100))))))</f>
        <v>0</v>
      </c>
      <c r="K100" s="122">
        <f>IF(SUM($B100:I100)+AN100&lt;=40,(IF(AN100&lt;=8,0,AN100-8)), (IF(SUM($B100:I100)&gt;=40,AN100, (IF(SUM($B100:I100)&lt;32,AN100-8,AN100-J100)))))</f>
        <v>0</v>
      </c>
      <c r="L100" s="122">
        <f>IF(SUM($B100:K100)+AO100&lt;=40,(IF(AO100&lt;=8,AO100,8)), (IF(SUM($B100:K100)&gt;=40, 0, (IF(SUM($B100:K100)&lt;32,8,40-SUM($B100:K100))))))</f>
        <v>0</v>
      </c>
      <c r="M100" s="122">
        <f>IF(SUM($B100:K100)+AO100&lt;=40,(IF(AO100&lt;=8,0,AO100-8)), (IF(SUM($B100:K100)&gt;=40,AO100, (IF(SUM($B100:K100)&lt;32,AO100-8,AO100-L100)))))</f>
        <v>0</v>
      </c>
      <c r="N100" s="122">
        <f>IF(SUM($B100:M100)+AP100&lt;=40,(IF(AP100&lt;=8,AP100,8)), (IF(SUM($B100:M100)&gt;=40, 0, (IF(SUM($B100:M100)&lt;32,8,40-SUM($B100:M100))))))</f>
        <v>0</v>
      </c>
      <c r="O100" s="122">
        <f>IF(SUM($B100:M100)+AP100&lt;=40,(IF(AP100&lt;=8,0,AP100-8)), (IF(SUM($B100:M100)&gt;=40,AP100, (IF(SUM($B100:M100)&lt;32,AP100-8,AP100-N100)))))</f>
        <v>0</v>
      </c>
      <c r="P100" s="22">
        <f t="shared" si="161"/>
        <v>0</v>
      </c>
      <c r="Q100" s="168">
        <f t="shared" si="161"/>
        <v>0</v>
      </c>
      <c r="R100" s="171">
        <v>18</v>
      </c>
      <c r="S100" s="169">
        <f t="shared" si="162"/>
        <v>0</v>
      </c>
      <c r="T100" s="169">
        <f t="shared" si="163"/>
        <v>0</v>
      </c>
      <c r="U100" s="169">
        <f t="shared" si="164"/>
        <v>0</v>
      </c>
      <c r="V100" s="169">
        <f t="shared" si="165"/>
        <v>0</v>
      </c>
      <c r="W100" s="169">
        <f t="shared" si="166"/>
        <v>0</v>
      </c>
      <c r="X100" s="169">
        <f t="shared" si="167"/>
        <v>0</v>
      </c>
      <c r="Y100" s="169">
        <f t="shared" si="168"/>
        <v>0</v>
      </c>
      <c r="Z100" s="170">
        <f t="shared" si="169"/>
        <v>0</v>
      </c>
      <c r="AA100" s="170">
        <f t="shared" si="170"/>
        <v>0</v>
      </c>
      <c r="AD100" s="173">
        <f t="shared" si="175"/>
        <v>0</v>
      </c>
      <c r="AE100" s="82">
        <f t="shared" si="172"/>
        <v>0</v>
      </c>
      <c r="AI100" s="200" t="str">
        <f t="shared" si="176"/>
        <v>Andrew O</v>
      </c>
      <c r="AJ100" s="82">
        <f t="shared" ref="AJ100:AP100" si="188">C164</f>
        <v>0</v>
      </c>
      <c r="AK100" s="82">
        <f t="shared" si="188"/>
        <v>0</v>
      </c>
      <c r="AL100" s="82">
        <f t="shared" si="188"/>
        <v>0</v>
      </c>
      <c r="AM100" s="82">
        <f t="shared" si="188"/>
        <v>0</v>
      </c>
      <c r="AN100" s="82">
        <f t="shared" si="188"/>
        <v>0</v>
      </c>
      <c r="AO100" s="82">
        <f t="shared" si="188"/>
        <v>0</v>
      </c>
      <c r="AP100" s="82">
        <f t="shared" si="188"/>
        <v>0</v>
      </c>
      <c r="AQ100" s="89"/>
    </row>
    <row r="101" spans="1:45" x14ac:dyDescent="0.35">
      <c r="A101" s="200" t="s">
        <v>91</v>
      </c>
      <c r="B101" s="122">
        <f>IF(AJ101&lt;=10, AJ101, 10)</f>
        <v>0</v>
      </c>
      <c r="C101" s="122">
        <f>IF(AJ101&lt;=10, 0, AJ101-10)</f>
        <v>0</v>
      </c>
      <c r="D101" s="122">
        <f>IF(AK101&lt;=10, AK101, 10)</f>
        <v>0</v>
      </c>
      <c r="E101" s="122">
        <f>IF(AK101&lt;=10, 0, AK101-10)</f>
        <v>0</v>
      </c>
      <c r="F101" s="122">
        <f>IF(SUM($B101:E101)+AL101&lt;=40,(IF(AL101&lt;=10,AL101,10)), (IF(SUM($B101:E101)&gt;=40, 0, (IF(SUM($B101:E101)&lt;30,10,40-SUM($B101:E101))))))</f>
        <v>0</v>
      </c>
      <c r="G101" s="122">
        <f>IF(SUM($B101:E101)+AL101&lt;=40,(IF(AL101&lt;=10,0,AL101-10)), (IF(SUM($B101:E101)&gt;=40,AL101, (IF(SUM($B101:E101)&lt;30,AL101-10,AL101-F101)))))</f>
        <v>0</v>
      </c>
      <c r="H101" s="122">
        <f>IF(SUM($B101:G101)+AM101&lt;=40,(IF(AM101&lt;=10,AM101,10)), (IF(SUM($B101:G101)&gt;=40, 0, (IF(SUM($B101:G101)&lt;30,10,40-SUM($B101:G101))))))</f>
        <v>0</v>
      </c>
      <c r="I101" s="122">
        <f>IF(SUM($B101:G101)+AM101&lt;=40,(IF(AM101&lt;=10,0,AM101-10)), (IF(SUM($B101:G101)&gt;=40,AM101, (IF(SUM($B101:G101)&lt;30,AM101-10,AM101-H101)))))</f>
        <v>0</v>
      </c>
      <c r="J101" s="122">
        <f>IF(SUM($B101:I101)+AN101&lt;=40,(IF(AN101&lt;=10,AN101,10)), (IF(SUM($B101:I101)&gt;=40, 0, (IF(SUM($B101:I101)&lt;30,10,40-SUM($B101:I101))))))</f>
        <v>0</v>
      </c>
      <c r="K101" s="122">
        <f>IF(SUM($B101:I101)+AN101&lt;=40,(IF(AN101&lt;=10,0,AN101-10)), (IF(SUM($B101:I101)&gt;=40,AN101, (IF(SUM($B101:I101)&lt;30,AN101-10,AN101-J101)))))</f>
        <v>0</v>
      </c>
      <c r="L101" s="122">
        <f>IF(SUM($B101:K101)+AO101&lt;=40,(IF(AO101&lt;=10,AO101,10)), (IF(SUM($B101:K101)&gt;=40, 0, (IF(SUM($B101:K101)&lt;30,10,40-SUM($B101:K101))))))</f>
        <v>0</v>
      </c>
      <c r="M101" s="122">
        <f>IF(SUM($B101:K101)+AO101&lt;=40,(IF(AO101&lt;=10,0,AO101-10)), (IF(SUM($B101:K101)&gt;=40,AO101, (IF(SUM($B101:K101)&lt;30,AO101-10,AO101-L101)))))</f>
        <v>0</v>
      </c>
      <c r="N101" s="122">
        <f>IF(SUM($B101:M101)+AP101&lt;=40,(IF(AP101&lt;=10,AP101,10)), (IF(SUM($B101:M101)&gt;=40, 0, (IF(SUM($B101:M101)&lt;30,10,40-SUM($B101:M101))))))</f>
        <v>0</v>
      </c>
      <c r="O101" s="122">
        <f>IF(SUM($B101:M101)+AP101&lt;=40,(IF(AP101&lt;=10,0,AP101-10)), (IF(SUM($B101:M101)&gt;=40,AP101, (IF(SUM($B101:M101)&lt;30,AP101-10,AP101-N101)))))</f>
        <v>0</v>
      </c>
      <c r="P101" s="22">
        <f t="shared" si="161"/>
        <v>0</v>
      </c>
      <c r="Q101" s="168">
        <f t="shared" si="161"/>
        <v>0</v>
      </c>
      <c r="R101" s="171">
        <v>20.5</v>
      </c>
      <c r="S101" s="169">
        <f t="shared" si="162"/>
        <v>0</v>
      </c>
      <c r="T101" s="169">
        <f t="shared" si="163"/>
        <v>0</v>
      </c>
      <c r="U101" s="169">
        <f t="shared" si="164"/>
        <v>0</v>
      </c>
      <c r="V101" s="169">
        <f t="shared" si="165"/>
        <v>0</v>
      </c>
      <c r="W101" s="169">
        <f t="shared" si="166"/>
        <v>0</v>
      </c>
      <c r="X101" s="169">
        <f t="shared" si="167"/>
        <v>0</v>
      </c>
      <c r="Y101" s="169">
        <f t="shared" si="168"/>
        <v>0</v>
      </c>
      <c r="Z101" s="170">
        <f t="shared" si="169"/>
        <v>0</v>
      </c>
      <c r="AA101" s="170">
        <f t="shared" si="170"/>
        <v>0</v>
      </c>
      <c r="AD101" s="173">
        <f t="shared" ref="AD101" si="189">SUM(P101:Q101)</f>
        <v>0</v>
      </c>
      <c r="AE101" s="82">
        <f t="shared" si="172"/>
        <v>0</v>
      </c>
      <c r="AI101" s="200" t="str">
        <f t="shared" si="176"/>
        <v>Tylor B</v>
      </c>
      <c r="AJ101" s="82">
        <f t="shared" ref="AJ101:AP101" si="190">C142</f>
        <v>0</v>
      </c>
      <c r="AK101" s="82">
        <f t="shared" si="190"/>
        <v>0</v>
      </c>
      <c r="AL101" s="82">
        <f t="shared" si="190"/>
        <v>0</v>
      </c>
      <c r="AM101" s="82">
        <f t="shared" si="190"/>
        <v>0</v>
      </c>
      <c r="AN101" s="82">
        <f t="shared" si="190"/>
        <v>0</v>
      </c>
      <c r="AO101" s="82">
        <f t="shared" si="190"/>
        <v>0</v>
      </c>
      <c r="AP101" s="82">
        <f t="shared" si="190"/>
        <v>0</v>
      </c>
      <c r="AQ101" s="89"/>
    </row>
    <row r="102" spans="1:45" x14ac:dyDescent="0.35">
      <c r="A102" s="200" t="s">
        <v>92</v>
      </c>
      <c r="B102" s="122">
        <f t="shared" si="184"/>
        <v>0</v>
      </c>
      <c r="C102" s="122">
        <f t="shared" si="185"/>
        <v>0</v>
      </c>
      <c r="D102" s="122">
        <f t="shared" si="186"/>
        <v>0</v>
      </c>
      <c r="E102" s="122">
        <f t="shared" si="187"/>
        <v>0</v>
      </c>
      <c r="F102" s="122">
        <f>IF(SUM($B102:E102)+AL102&lt;=40,(IF(AL102&lt;=8,AL102,8)), (IF(SUM($B102:E102)&gt;=40, 0, (IF(SUM($B102:E102)&lt;32,8,40-SUM($B102:E102))))))</f>
        <v>0</v>
      </c>
      <c r="G102" s="122">
        <f>IF(SUM($B102:E102)+AL102&lt;=40,(IF(AL102&lt;=8,0,AL102-8)), (IF(SUM($B102:E102)&gt;=40,AL102, (IF(SUM($B102:E102)&lt;32,AL102-8,AL102-F102)))))</f>
        <v>0</v>
      </c>
      <c r="H102" s="122">
        <f>IF(SUM($B102:G102)+AM102&lt;=40,(IF(AM102&lt;=8,AM102,8)), (IF(SUM($B102:G102)&gt;=40, 0, (IF(SUM($B102:G102)&lt;32,8,40-SUM($B102:G102))))))</f>
        <v>0</v>
      </c>
      <c r="I102" s="122">
        <f>IF(SUM($B102:G102)+AM102&lt;=40,(IF(AM102&lt;=8,0,AM102-8)), (IF(SUM($B102:G102)&gt;=40,AM102, (IF(SUM($B102:G102)&lt;32,AM102-8,AM102-H102)))))</f>
        <v>0</v>
      </c>
      <c r="J102" s="122">
        <f>IF(SUM($B102:I102)+AN102&lt;=40,(IF(AN102&lt;=8,AN102,8)), (IF(SUM($B102:I102)&gt;=40, 0, (IF(SUM($B102:I102)&lt;32,8,40-SUM($B102:I102))))))</f>
        <v>0</v>
      </c>
      <c r="K102" s="122">
        <f>IF(SUM($B102:I102)+AN102&lt;=40,(IF(AN102&lt;=8,0,AN102-8)), (IF(SUM($B102:I102)&gt;=40,AN102, (IF(SUM($B102:I102)&lt;32,AN102-8,AN102-J102)))))</f>
        <v>0</v>
      </c>
      <c r="L102" s="122">
        <f>IF(SUM($B102:K102)+AO102&lt;=40,(IF(AO102&lt;=8,AO102,8)), (IF(SUM($B102:K102)&gt;=40, 0, (IF(SUM($B102:K102)&lt;32,8,40-SUM($B102:K102))))))</f>
        <v>0</v>
      </c>
      <c r="M102" s="122">
        <f>IF(SUM($B102:K102)+AO102&lt;=40,(IF(AO102&lt;=8,0,AO102-8)), (IF(SUM($B102:K102)&gt;=40,AO102, (IF(SUM($B102:K102)&lt;32,AO102-8,AO102-L102)))))</f>
        <v>0</v>
      </c>
      <c r="N102" s="122">
        <f>IF(SUM($B102:M102)+AP102&lt;=40,(IF(AP102&lt;=8,AP102,8)), (IF(SUM($B102:M102)&gt;=40, 0, (IF(SUM($B102:M102)&lt;32,8,40-SUM($B102:M102))))))</f>
        <v>0</v>
      </c>
      <c r="O102" s="122">
        <f>IF(SUM($B102:M102)+AP102&lt;=40,(IF(AP102&lt;=8,0,AP102-8)), (IF(SUM($B102:M102)&gt;=40,AP102, (IF(SUM($B102:M102)&lt;32,AP102-8,AP102-N102)))))</f>
        <v>0</v>
      </c>
      <c r="P102" s="22">
        <f t="shared" si="161"/>
        <v>0</v>
      </c>
      <c r="Q102" s="168">
        <f t="shared" si="161"/>
        <v>0</v>
      </c>
      <c r="R102" s="198">
        <v>25</v>
      </c>
      <c r="S102" s="169">
        <f t="shared" si="162"/>
        <v>0</v>
      </c>
      <c r="T102" s="169">
        <f t="shared" si="163"/>
        <v>0</v>
      </c>
      <c r="U102" s="169">
        <f t="shared" si="164"/>
        <v>0</v>
      </c>
      <c r="V102" s="169">
        <f t="shared" si="165"/>
        <v>0</v>
      </c>
      <c r="W102" s="169">
        <f t="shared" si="166"/>
        <v>0</v>
      </c>
      <c r="X102" s="169">
        <f t="shared" si="167"/>
        <v>0</v>
      </c>
      <c r="Y102" s="169">
        <f t="shared" si="168"/>
        <v>0</v>
      </c>
      <c r="Z102" s="170">
        <f t="shared" si="169"/>
        <v>0</v>
      </c>
      <c r="AA102" s="170">
        <f t="shared" si="170"/>
        <v>0</v>
      </c>
      <c r="AD102" s="173">
        <f t="shared" ref="AD102:AD103" si="191">SUM(P102:Q102)</f>
        <v>0</v>
      </c>
      <c r="AE102" s="82">
        <f t="shared" si="172"/>
        <v>0</v>
      </c>
      <c r="AI102" s="200" t="str">
        <f t="shared" si="176"/>
        <v>Calvin W</v>
      </c>
      <c r="AJ102" s="82">
        <f t="shared" ref="AJ102:AP102" si="192">C176</f>
        <v>0</v>
      </c>
      <c r="AK102" s="82">
        <f t="shared" si="192"/>
        <v>0</v>
      </c>
      <c r="AL102" s="82">
        <f t="shared" si="192"/>
        <v>0</v>
      </c>
      <c r="AM102" s="82">
        <f t="shared" si="192"/>
        <v>0</v>
      </c>
      <c r="AN102" s="82">
        <f t="shared" si="192"/>
        <v>0</v>
      </c>
      <c r="AO102" s="82">
        <f t="shared" si="192"/>
        <v>0</v>
      </c>
      <c r="AP102" s="82">
        <f t="shared" si="192"/>
        <v>0</v>
      </c>
      <c r="AQ102" s="89"/>
    </row>
    <row r="103" spans="1:45" x14ac:dyDescent="0.35">
      <c r="A103" s="200" t="s">
        <v>93</v>
      </c>
      <c r="B103" s="122">
        <f t="shared" si="184"/>
        <v>0</v>
      </c>
      <c r="C103" s="122">
        <f t="shared" si="185"/>
        <v>0</v>
      </c>
      <c r="D103" s="122">
        <f t="shared" si="186"/>
        <v>0</v>
      </c>
      <c r="E103" s="122">
        <f>IF(AK103&lt;=10, 0, AK103-10)</f>
        <v>0</v>
      </c>
      <c r="F103" s="122">
        <f>IF(SUM($B103:E103)+AL103&lt;=40,(IF(AL103&lt;=10,AL103,10)), (IF(SUM($B103:E103)&gt;=40, 0, (IF(SUM($B103:E103)&lt;30,10,40-SUM($B103:E103))))))</f>
        <v>0</v>
      </c>
      <c r="G103" s="122">
        <f>IF(SUM($B103:E103)+AL103&lt;=40,(IF(AL103&lt;=10,0,AL103-10)), (IF(SUM($B103:E103)&gt;=40,AL103, (IF(SUM($B103:E103)&lt;30,AL103-10,AL103-F103)))))</f>
        <v>0</v>
      </c>
      <c r="H103" s="122">
        <f>IF(SUM($B103:G103)+AM103&lt;=40,(IF(AM103&lt;=10,AM103,10)), (IF(SUM($B103:G103)&gt;=40, 0, (IF(SUM($B103:G103)&lt;30,10,40-SUM($B103:G103))))))</f>
        <v>0</v>
      </c>
      <c r="I103" s="122">
        <f>IF(SUM($B103:G103)+AM103&lt;=40,(IF(AM103&lt;=10,0,AM103-10)), (IF(SUM($B103:G103)&gt;=40,AM103, (IF(SUM($B103:G103)&lt;30,AM103-10,AM103-H103)))))</f>
        <v>0</v>
      </c>
      <c r="J103" s="122">
        <f>IF(SUM($B103:I103)+AN103&lt;=40,(IF(AN103&lt;=10,AN103,10)), (IF(SUM($B103:I103)&gt;=40, 0, (IF(SUM($B103:I103)&lt;30,10,40-SUM($B103:I103))))))</f>
        <v>0</v>
      </c>
      <c r="K103" s="122">
        <f>IF(SUM($B103:I103)+AN103&lt;=40,(IF(AN103&lt;=10,0,AN103-10)), (IF(SUM($B103:I103)&gt;=40,AN103, (IF(SUM($B103:I103)&lt;30,AN103-10,AN103-J103)))))</f>
        <v>0</v>
      </c>
      <c r="L103" s="122">
        <f>IF(SUM($B103:K103)+AO103&lt;=40,(IF(AO103&lt;=10,AO103,10)), (IF(SUM($B103:K103)&gt;=40, 0, (IF(SUM($B103:K103)&lt;30,10,40-SUM($B103:K103))))))</f>
        <v>0</v>
      </c>
      <c r="M103" s="122">
        <f>IF(SUM($B103:K103)+AO103&lt;=40,(IF(AO103&lt;=10,0,AO103-10)), (IF(SUM($B103:K103)&gt;=40,AO103, (IF(SUM($B103:K103)&lt;30,AO103-10,AO103-L103)))))</f>
        <v>0</v>
      </c>
      <c r="N103" s="122">
        <f>IF(SUM($B103:M103)+AP103&lt;=40,(IF(AP103&lt;=10,AP103,10)), (IF(SUM($B103:M103)&gt;=40, 0, (IF(SUM($B103:M103)&lt;30,10,40-SUM($B103:M103))))))</f>
        <v>0</v>
      </c>
      <c r="O103" s="122">
        <f>IF(SUM($B103:M103)+AP103&lt;=40,(IF(AP103&lt;=10,0,AP103-10)), (IF(SUM($B103:M103)&gt;=40,AP103, (IF(SUM($B103:M103)&lt;30,AP103-10,AP103-N103)))))</f>
        <v>0</v>
      </c>
      <c r="P103" s="22">
        <f t="shared" si="161"/>
        <v>0</v>
      </c>
      <c r="Q103" s="168">
        <f t="shared" si="161"/>
        <v>0</v>
      </c>
      <c r="R103" s="171">
        <v>24</v>
      </c>
      <c r="S103" s="169">
        <f t="shared" si="162"/>
        <v>0</v>
      </c>
      <c r="T103" s="169">
        <f t="shared" si="163"/>
        <v>0</v>
      </c>
      <c r="U103" s="169">
        <f t="shared" si="164"/>
        <v>0</v>
      </c>
      <c r="V103" s="169">
        <f t="shared" si="165"/>
        <v>0</v>
      </c>
      <c r="W103" s="169">
        <f t="shared" si="166"/>
        <v>0</v>
      </c>
      <c r="X103" s="169">
        <f t="shared" si="167"/>
        <v>0</v>
      </c>
      <c r="Y103" s="169">
        <f t="shared" si="168"/>
        <v>0</v>
      </c>
      <c r="Z103" s="170">
        <f t="shared" si="169"/>
        <v>0</v>
      </c>
      <c r="AA103" s="170">
        <f t="shared" si="170"/>
        <v>0</v>
      </c>
      <c r="AD103" s="173">
        <f t="shared" si="191"/>
        <v>0</v>
      </c>
      <c r="AE103" s="82">
        <f t="shared" si="172"/>
        <v>0</v>
      </c>
      <c r="AI103" s="200" t="str">
        <f t="shared" si="176"/>
        <v>Damon M</v>
      </c>
      <c r="AJ103" s="82">
        <f t="shared" ref="AJ103:AP103" si="193">C160</f>
        <v>0</v>
      </c>
      <c r="AK103" s="82">
        <f t="shared" si="193"/>
        <v>0</v>
      </c>
      <c r="AL103" s="82">
        <f t="shared" si="193"/>
        <v>0</v>
      </c>
      <c r="AM103" s="82">
        <f t="shared" si="193"/>
        <v>0</v>
      </c>
      <c r="AN103" s="82">
        <f t="shared" si="193"/>
        <v>0</v>
      </c>
      <c r="AO103" s="82">
        <f t="shared" si="193"/>
        <v>0</v>
      </c>
      <c r="AP103" s="82">
        <f t="shared" si="193"/>
        <v>0</v>
      </c>
      <c r="AQ103" s="89"/>
    </row>
    <row r="104" spans="1:45" x14ac:dyDescent="0.35">
      <c r="A104" s="200" t="s">
        <v>94</v>
      </c>
      <c r="B104" s="122">
        <f t="shared" si="184"/>
        <v>0</v>
      </c>
      <c r="C104" s="122">
        <f t="shared" si="185"/>
        <v>0</v>
      </c>
      <c r="D104" s="122">
        <f t="shared" si="186"/>
        <v>0</v>
      </c>
      <c r="E104" s="122">
        <f t="shared" si="187"/>
        <v>0</v>
      </c>
      <c r="F104" s="122">
        <f>IF(SUM($B104:E104)+AL104&lt;=40,(IF(AL104&lt;=8,AL104,8)), (IF(SUM($B104:E104)&gt;=40, 0, (IF(SUM($B104:E104)&lt;32,8,40-SUM($B104:E104))))))</f>
        <v>0</v>
      </c>
      <c r="G104" s="122">
        <f>IF(SUM($B104:E104)+AL104&lt;=40,(IF(AL104&lt;=8,0,AL104-8)), (IF(SUM($B104:E104)&gt;=40,AL104, (IF(SUM($B104:E104)&lt;32,AL104-8,AL104-F104)))))</f>
        <v>0</v>
      </c>
      <c r="H104" s="122">
        <f>IF(SUM($B104:G104)+AM104&lt;=40,(IF(AM104&lt;=8,AM104,8)), (IF(SUM($B104:G104)&gt;=40, 0, (IF(SUM($B104:G104)&lt;32,8,40-SUM($B104:G104))))))</f>
        <v>0</v>
      </c>
      <c r="I104" s="122">
        <f>IF(SUM($B104:G104)+AM104&lt;=40,(IF(AM104&lt;=8,0,AM104-8)), (IF(SUM($B104:G104)&gt;=40,AM104, (IF(SUM($B104:G104)&lt;32,AM104-8,AM104-H104)))))</f>
        <v>0</v>
      </c>
      <c r="J104" s="122">
        <f>IF(SUM($B104:I104)+AN104&lt;=40,(IF(AN104&lt;=8,AN104,8)), (IF(SUM($B104:I104)&gt;=40, 0, (IF(SUM($B104:I104)&lt;32,8,40-SUM($B104:I104))))))</f>
        <v>0</v>
      </c>
      <c r="K104" s="122">
        <f>IF(SUM($B104:I104)+AN104&lt;=40,(IF(AN104&lt;=8,0,AN104-8)), (IF(SUM($B104:I104)&gt;=40,AN104, (IF(SUM($B104:I104)&lt;32,AN104-8,AN104-J104)))))</f>
        <v>0</v>
      </c>
      <c r="L104" s="122">
        <f>IF(SUM($B104:K104)+AO104&lt;=40,(IF(AO104&lt;=8,AO104,8)), (IF(SUM($B104:K104)&gt;=40, 0, (IF(SUM($B104:K104)&lt;32,8,40-SUM($B104:K104))))))</f>
        <v>0</v>
      </c>
      <c r="M104" s="122">
        <f>IF(SUM($B104:K104)+AO104&lt;=40,(IF(AO104&lt;=8,0,AO104-8)), (IF(SUM($B104:K104)&gt;=40,AO104, (IF(SUM($B104:K104)&lt;32,AO104-8,AO104-L104)))))</f>
        <v>0</v>
      </c>
      <c r="N104" s="122">
        <f>IF(SUM($B104:M104)+AP104&lt;=40,(IF(AP104&lt;=8,AP104,8)), (IF(SUM($B104:M104)&gt;=40, 0, (IF(SUM($B104:M104)&lt;32,8,40-SUM($B104:M104))))))</f>
        <v>0</v>
      </c>
      <c r="O104" s="122">
        <f>IF(SUM($B104:M104)+AP104&lt;=40,(IF(AP104&lt;=8,0,AP104-8)), (IF(SUM($B104:M104)&gt;=40,AP104, (IF(SUM($B104:M104)&lt;32,AP104-8,AP104-N104)))))</f>
        <v>0</v>
      </c>
      <c r="P104" s="22">
        <f t="shared" si="161"/>
        <v>0</v>
      </c>
      <c r="Q104" s="168">
        <f t="shared" si="161"/>
        <v>0</v>
      </c>
      <c r="R104" s="198">
        <v>18.5</v>
      </c>
      <c r="S104" s="169">
        <f t="shared" si="162"/>
        <v>0</v>
      </c>
      <c r="T104" s="169">
        <f t="shared" si="163"/>
        <v>0</v>
      </c>
      <c r="U104" s="169">
        <f t="shared" si="164"/>
        <v>0</v>
      </c>
      <c r="V104" s="169">
        <f t="shared" si="165"/>
        <v>0</v>
      </c>
      <c r="W104" s="169">
        <f t="shared" si="166"/>
        <v>0</v>
      </c>
      <c r="X104" s="169">
        <f t="shared" si="167"/>
        <v>0</v>
      </c>
      <c r="Y104" s="169">
        <f t="shared" si="168"/>
        <v>0</v>
      </c>
      <c r="Z104" s="170">
        <f t="shared" si="169"/>
        <v>0</v>
      </c>
      <c r="AA104" s="170">
        <f t="shared" si="170"/>
        <v>0</v>
      </c>
      <c r="AD104" s="173">
        <f t="shared" ref="AD104" si="194">SUM(P104:Q104)</f>
        <v>0</v>
      </c>
      <c r="AE104" s="82">
        <f t="shared" si="172"/>
        <v>0</v>
      </c>
      <c r="AI104" s="200" t="str">
        <f t="shared" si="176"/>
        <v>James D</v>
      </c>
      <c r="AJ104" s="82">
        <f t="shared" ref="AJ104:AP104" si="195">C150</f>
        <v>0</v>
      </c>
      <c r="AK104" s="82">
        <f t="shared" si="195"/>
        <v>0</v>
      </c>
      <c r="AL104" s="82">
        <f t="shared" si="195"/>
        <v>0</v>
      </c>
      <c r="AM104" s="82">
        <f t="shared" si="195"/>
        <v>0</v>
      </c>
      <c r="AN104" s="82">
        <f t="shared" si="195"/>
        <v>0</v>
      </c>
      <c r="AO104" s="82">
        <f t="shared" si="195"/>
        <v>0</v>
      </c>
      <c r="AP104" s="82">
        <f t="shared" si="195"/>
        <v>0</v>
      </c>
      <c r="AQ104" s="89"/>
    </row>
    <row r="105" spans="1:45" x14ac:dyDescent="0.35">
      <c r="A105" s="200" t="s">
        <v>95</v>
      </c>
      <c r="B105" s="122">
        <f t="shared" si="184"/>
        <v>0</v>
      </c>
      <c r="C105" s="122">
        <f t="shared" si="185"/>
        <v>0</v>
      </c>
      <c r="D105" s="122">
        <f t="shared" si="186"/>
        <v>0</v>
      </c>
      <c r="E105" s="122">
        <f t="shared" si="187"/>
        <v>0</v>
      </c>
      <c r="F105" s="122">
        <f>IF(SUM($B105:E105)+AL105&lt;=40,(IF(AL105&lt;=8,AL105,8)), (IF(SUM($B105:E105)&gt;=40, 0, (IF(SUM($B105:E105)&lt;32,8,40-SUM($B105:E105))))))</f>
        <v>0</v>
      </c>
      <c r="G105" s="122">
        <f>IF(SUM($B105:E105)+AL105&lt;=40,(IF(AL105&lt;=8,0,AL105-8)), (IF(SUM($B105:E105)&gt;=40,AL105, (IF(SUM($B105:E105)&lt;32,AL105-8,AL105-F105)))))</f>
        <v>0</v>
      </c>
      <c r="H105" s="122">
        <f>IF(SUM($B105:G105)+AM105&lt;=40,(IF(AM105&lt;=8,AM105,8)), (IF(SUM($B105:G105)&gt;=40, 0, (IF(SUM($B105:G105)&lt;32,8,40-SUM($B105:G105))))))</f>
        <v>0</v>
      </c>
      <c r="I105" s="122">
        <f>IF(SUM($B105:G105)+AM105&lt;=40,(IF(AM105&lt;=8,0,AM105-8)), (IF(SUM($B105:G105)&gt;=40,AM105, (IF(SUM($B105:G105)&lt;32,AM105-8,AM105-H105)))))</f>
        <v>0</v>
      </c>
      <c r="J105" s="122">
        <f>IF(SUM($B105:I105)+AN105&lt;=40,(IF(AN105&lt;=8,AN105,8)), (IF(SUM($B105:I105)&gt;=40, 0, (IF(SUM($B105:I105)&lt;32,8,40-SUM($B105:I105))))))</f>
        <v>0</v>
      </c>
      <c r="K105" s="122">
        <f>IF(SUM($B105:I105)+AN105&lt;=40,(IF(AN105&lt;=8,0,AN105-8)), (IF(SUM($B105:I105)&gt;=40,AN105, (IF(SUM($B105:I105)&lt;32,AN105-8,AN105-J105)))))</f>
        <v>0</v>
      </c>
      <c r="L105" s="122">
        <f>IF(SUM($B105:K105)+AO105&lt;=40,(IF(AO105&lt;=8,AO105,8)), (IF(SUM($B105:K105)&gt;=40, 0, (IF(SUM($B105:K105)&lt;32,8,40-SUM($B105:K105))))))</f>
        <v>0</v>
      </c>
      <c r="M105" s="122">
        <f>IF(SUM($B105:K105)+AO105&lt;=40,(IF(AO105&lt;=8,0,AO105-8)), (IF(SUM($B105:K105)&gt;=40,AO105, (IF(SUM($B105:K105)&lt;32,AO105-8,AO105-L105)))))</f>
        <v>0</v>
      </c>
      <c r="N105" s="122">
        <f>IF(SUM($B105:M105)+AP105&lt;=40,(IF(AP105&lt;=8,AP105,8)), (IF(SUM($B105:M105)&gt;=40, 0, (IF(SUM($B105:M105)&lt;32,8,40-SUM($B105:M105))))))</f>
        <v>0</v>
      </c>
      <c r="O105" s="122">
        <f>IF(SUM($B105:M105)+AP105&lt;=40,(IF(AP105&lt;=8,0,AP105-8)), (IF(SUM($B105:M105)&gt;=40,AP105, (IF(SUM($B105:M105)&lt;32,AP105-8,AP105-N105)))))</f>
        <v>0</v>
      </c>
      <c r="P105" s="22">
        <f t="shared" si="161"/>
        <v>0</v>
      </c>
      <c r="Q105" s="168">
        <f t="shared" si="161"/>
        <v>0</v>
      </c>
      <c r="R105" s="171">
        <v>20</v>
      </c>
      <c r="S105" s="169">
        <f t="shared" si="162"/>
        <v>0</v>
      </c>
      <c r="T105" s="169">
        <f t="shared" si="163"/>
        <v>0</v>
      </c>
      <c r="U105" s="169">
        <f t="shared" si="164"/>
        <v>0</v>
      </c>
      <c r="V105" s="169">
        <f t="shared" si="165"/>
        <v>0</v>
      </c>
      <c r="W105" s="169">
        <f t="shared" si="166"/>
        <v>0</v>
      </c>
      <c r="X105" s="169">
        <f t="shared" si="167"/>
        <v>0</v>
      </c>
      <c r="Y105" s="169">
        <f t="shared" si="168"/>
        <v>0</v>
      </c>
      <c r="Z105" s="170">
        <f t="shared" si="169"/>
        <v>0</v>
      </c>
      <c r="AA105" s="170">
        <f t="shared" si="170"/>
        <v>0</v>
      </c>
      <c r="AD105" s="173">
        <f t="shared" si="175"/>
        <v>0</v>
      </c>
      <c r="AE105" s="82">
        <f t="shared" si="172"/>
        <v>0</v>
      </c>
      <c r="AI105" s="200" t="str">
        <f t="shared" si="176"/>
        <v>Sou S</v>
      </c>
      <c r="AJ105" s="82">
        <f t="shared" ref="AJ105:AP105" si="196">C172</f>
        <v>0</v>
      </c>
      <c r="AK105" s="82">
        <f t="shared" si="196"/>
        <v>0</v>
      </c>
      <c r="AL105" s="82">
        <f t="shared" si="196"/>
        <v>0</v>
      </c>
      <c r="AM105" s="82">
        <f t="shared" si="196"/>
        <v>0</v>
      </c>
      <c r="AN105" s="82">
        <f t="shared" si="196"/>
        <v>0</v>
      </c>
      <c r="AO105" s="82">
        <f t="shared" si="196"/>
        <v>0</v>
      </c>
      <c r="AP105" s="82">
        <f t="shared" si="196"/>
        <v>0</v>
      </c>
      <c r="AQ105" s="89"/>
    </row>
    <row r="106" spans="1:45" x14ac:dyDescent="0.35">
      <c r="A106" s="200" t="s">
        <v>96</v>
      </c>
      <c r="B106" s="122">
        <f t="shared" si="184"/>
        <v>0</v>
      </c>
      <c r="C106" s="122">
        <f t="shared" si="185"/>
        <v>0</v>
      </c>
      <c r="D106" s="122">
        <f t="shared" si="186"/>
        <v>0</v>
      </c>
      <c r="E106" s="122">
        <f t="shared" si="187"/>
        <v>0</v>
      </c>
      <c r="F106" s="122">
        <f>IF(SUM($B106:E106)+AL106&lt;=40,(IF(AL106&lt;=8,AL106,8)), (IF(SUM($B106:E106)&gt;=40, 0, (IF(SUM($B106:E106)&lt;32,8,40-SUM($B106:E106))))))</f>
        <v>0</v>
      </c>
      <c r="G106" s="122">
        <f>IF(SUM($B106:E106)+AL106&lt;=40,(IF(AL106&lt;=8,0,AL106-8)), (IF(SUM($B106:E106)&gt;=40,AL106, (IF(SUM($B106:E106)&lt;32,AL106-8,AL106-F106)))))</f>
        <v>0</v>
      </c>
      <c r="H106" s="122">
        <f>IF(SUM($B106:G106)+AM106&lt;=40,(IF(AM106&lt;=8,AM106,8)), (IF(SUM($B106:G106)&gt;=40, 0, (IF(SUM($B106:G106)&lt;32,8,40-SUM($B106:G106))))))</f>
        <v>0</v>
      </c>
      <c r="I106" s="122">
        <f>IF(SUM($B106:G106)+AM106&lt;=40,(IF(AM106&lt;=8,0,AM106-8)), (IF(SUM($B106:G106)&gt;=40,AM106, (IF(SUM($B106:G106)&lt;32,AM106-8,AM106-H106)))))</f>
        <v>0</v>
      </c>
      <c r="J106" s="122">
        <f>IF(SUM($B106:I106)+AN106&lt;=40,(IF(AN106&lt;=8,AN106,8)), (IF(SUM($B106:I106)&gt;=40, 0, (IF(SUM($B106:I106)&lt;32,8,40-SUM($B106:I106))))))</f>
        <v>0</v>
      </c>
      <c r="K106" s="122">
        <f>IF(SUM($B106:I106)+AN106&lt;=40,(IF(AN106&lt;=8,0,AN106-8)), (IF(SUM($B106:I106)&gt;=40,AN106, (IF(SUM($B106:I106)&lt;32,AN106-8,AN106-J106)))))</f>
        <v>0</v>
      </c>
      <c r="L106" s="122">
        <f>IF(SUM($B106:K106)+AO106&lt;=40,(IF(AO106&lt;=8,AO106,8)), (IF(SUM($B106:K106)&gt;=40, 0, (IF(SUM($B106:K106)&lt;32,8,40-SUM($B106:K106))))))</f>
        <v>0</v>
      </c>
      <c r="M106" s="122">
        <f>IF(SUM($B106:K106)+AO106&lt;=40,(IF(AO106&lt;=8,0,AO106-8)), (IF(SUM($B106:K106)&gt;=40,AO106, (IF(SUM($B106:K106)&lt;32,AO106-8,AO106-L106)))))</f>
        <v>0</v>
      </c>
      <c r="N106" s="122">
        <f>IF(SUM($B106:M106)+AP106&lt;=40,(IF(AP106&lt;=8,AP106,8)), (IF(SUM($B106:M106)&gt;=40, 0, (IF(SUM($B106:M106)&lt;32,8,40-SUM($B106:M106))))))</f>
        <v>0</v>
      </c>
      <c r="O106" s="122">
        <f>IF(SUM($B106:M106)+AP106&lt;=40,(IF(AP106&lt;=8,0,AP106-8)), (IF(SUM($B106:M106)&gt;=40,AP106, (IF(SUM($B106:M106)&lt;32,AP106-8,AP106-N106)))))</f>
        <v>0</v>
      </c>
      <c r="P106" s="22">
        <f t="shared" si="161"/>
        <v>0</v>
      </c>
      <c r="Q106" s="168">
        <f t="shared" si="161"/>
        <v>0</v>
      </c>
      <c r="R106" s="171">
        <v>20</v>
      </c>
      <c r="S106" s="169">
        <f t="shared" si="162"/>
        <v>0</v>
      </c>
      <c r="T106" s="169">
        <f t="shared" si="163"/>
        <v>0</v>
      </c>
      <c r="U106" s="169">
        <f t="shared" si="164"/>
        <v>0</v>
      </c>
      <c r="V106" s="169">
        <f t="shared" si="165"/>
        <v>0</v>
      </c>
      <c r="W106" s="169">
        <f t="shared" si="166"/>
        <v>0</v>
      </c>
      <c r="X106" s="169">
        <f t="shared" si="167"/>
        <v>0</v>
      </c>
      <c r="Y106" s="169">
        <f t="shared" si="168"/>
        <v>0</v>
      </c>
      <c r="Z106" s="170">
        <f t="shared" si="169"/>
        <v>0</v>
      </c>
      <c r="AA106" s="170">
        <f t="shared" si="170"/>
        <v>0</v>
      </c>
      <c r="AD106" s="173">
        <f t="shared" ref="AD106" si="197">SUM(P106:Q106)</f>
        <v>0</v>
      </c>
      <c r="AE106" s="82">
        <f t="shared" si="172"/>
        <v>0</v>
      </c>
      <c r="AI106" s="200" t="str">
        <f t="shared" si="176"/>
        <v>Michael B-W</v>
      </c>
      <c r="AJ106" s="82">
        <f t="shared" ref="AJ106:AP106" si="198">C141</f>
        <v>0</v>
      </c>
      <c r="AK106" s="82">
        <f t="shared" si="198"/>
        <v>0</v>
      </c>
      <c r="AL106" s="82">
        <f t="shared" si="198"/>
        <v>0</v>
      </c>
      <c r="AM106" s="82">
        <f t="shared" si="198"/>
        <v>0</v>
      </c>
      <c r="AN106" s="82">
        <f t="shared" si="198"/>
        <v>0</v>
      </c>
      <c r="AO106" s="82">
        <f t="shared" si="198"/>
        <v>0</v>
      </c>
      <c r="AP106" s="82">
        <f t="shared" si="198"/>
        <v>0</v>
      </c>
      <c r="AQ106" s="89"/>
    </row>
    <row r="107" spans="1:45" x14ac:dyDescent="0.35">
      <c r="A107" s="200" t="s">
        <v>97</v>
      </c>
      <c r="B107" s="122">
        <f t="shared" si="184"/>
        <v>0</v>
      </c>
      <c r="C107" s="122">
        <f t="shared" si="185"/>
        <v>0</v>
      </c>
      <c r="D107" s="122">
        <f t="shared" si="186"/>
        <v>0</v>
      </c>
      <c r="E107" s="122">
        <f t="shared" si="187"/>
        <v>0</v>
      </c>
      <c r="F107" s="122">
        <f>IF(SUM($B107:E107)+AL107&lt;=40,(IF(AL107&lt;=8,AL107,8)), (IF(SUM($B107:E107)&gt;=40, 0, (IF(SUM($B107:E107)&lt;32,8,40-SUM($B107:E107))))))</f>
        <v>0</v>
      </c>
      <c r="G107" s="122">
        <f>IF(SUM($B107:E107)+AL107&lt;=40,(IF(AL107&lt;=8,0,AL107-8)), (IF(SUM($B107:E107)&gt;=40,AL107, (IF(SUM($B107:E107)&lt;32,AL107-8,AL107-F107)))))</f>
        <v>0</v>
      </c>
      <c r="H107" s="122">
        <f>IF(SUM($B107:G107)+AM107&lt;=40,(IF(AM107&lt;=8,AM107,8)), (IF(SUM($B107:G107)&gt;=40, 0, (IF(SUM($B107:G107)&lt;32,8,40-SUM($B107:G107))))))</f>
        <v>0</v>
      </c>
      <c r="I107" s="122">
        <f>IF(SUM($B107:G107)+AM107&lt;=40,(IF(AM107&lt;=8,0,AM107-8)), (IF(SUM($B107:G107)&gt;=40,AM107, (IF(SUM($B107:G107)&lt;32,AM107-8,AM107-H107)))))</f>
        <v>0</v>
      </c>
      <c r="J107" s="122">
        <f>IF(SUM($B107:I107)+AN107&lt;=40,(IF(AN107&lt;=8,AN107,8)), (IF(SUM($B107:I107)&gt;=40, 0, (IF(SUM($B107:I107)&lt;32,8,40-SUM($B107:I107))))))</f>
        <v>0</v>
      </c>
      <c r="K107" s="122">
        <f>IF(SUM($B107:I107)+AN107&lt;=40,(IF(AN107&lt;=8,0,AN107-8)), (IF(SUM($B107:I107)&gt;=40,AN107, (IF(SUM($B107:I107)&lt;32,AN107-8,AN107-J107)))))</f>
        <v>0</v>
      </c>
      <c r="L107" s="122">
        <f>IF(SUM($B107:K107)+AO107&lt;=40,(IF(AO107&lt;=8,AO107,8)), (IF(SUM($B107:K107)&gt;=40, 0, (IF(SUM($B107:K107)&lt;32,8,40-SUM($B107:K107))))))</f>
        <v>0</v>
      </c>
      <c r="M107" s="122">
        <f>IF(SUM($B107:K107)+AO107&lt;=40,(IF(AO107&lt;=8,0,AO107-8)), (IF(SUM($B107:K107)&gt;=40,AO107, (IF(SUM($B107:K107)&lt;32,AO107-8,AO107-L107)))))</f>
        <v>0</v>
      </c>
      <c r="N107" s="122">
        <f>IF(SUM($B107:M107)+AP107&lt;=40,(IF(AP107&lt;=8,AP107,8)), (IF(SUM($B107:M107)&gt;=40, 0, (IF(SUM($B107:M107)&lt;32,8,40-SUM($B107:M107))))))</f>
        <v>0</v>
      </c>
      <c r="O107" s="122">
        <f>IF(SUM($B107:M107)+AP107&lt;=40,(IF(AP107&lt;=8,0,AP107-8)), (IF(SUM($B107:M107)&gt;=40,AP107, (IF(SUM($B107:M107)&lt;32,AP107-8,AP107-N107)))))</f>
        <v>0</v>
      </c>
      <c r="P107" s="22">
        <f t="shared" si="161"/>
        <v>0</v>
      </c>
      <c r="Q107" s="168">
        <f t="shared" si="161"/>
        <v>0</v>
      </c>
      <c r="R107" s="171">
        <v>20.5</v>
      </c>
      <c r="S107" s="169">
        <f t="shared" si="162"/>
        <v>0</v>
      </c>
      <c r="T107" s="169">
        <f t="shared" si="163"/>
        <v>0</v>
      </c>
      <c r="U107" s="169">
        <f t="shared" si="164"/>
        <v>0</v>
      </c>
      <c r="V107" s="169">
        <f t="shared" si="165"/>
        <v>0</v>
      </c>
      <c r="W107" s="169">
        <f t="shared" si="166"/>
        <v>0</v>
      </c>
      <c r="X107" s="169">
        <f t="shared" si="167"/>
        <v>0</v>
      </c>
      <c r="Y107" s="169">
        <f t="shared" si="168"/>
        <v>0</v>
      </c>
      <c r="Z107" s="170">
        <f t="shared" si="169"/>
        <v>0</v>
      </c>
      <c r="AA107" s="170">
        <f t="shared" si="170"/>
        <v>0</v>
      </c>
      <c r="AD107" s="173">
        <f t="shared" ref="AD107:AD109" si="199">SUM(P107:Q107)</f>
        <v>0</v>
      </c>
      <c r="AE107" s="82">
        <f t="shared" si="172"/>
        <v>0</v>
      </c>
      <c r="AI107" s="200" t="str">
        <f t="shared" si="176"/>
        <v>Jose S</v>
      </c>
      <c r="AJ107" s="82">
        <f t="shared" ref="AJ107:AP107" si="200">C173</f>
        <v>0</v>
      </c>
      <c r="AK107" s="82">
        <f t="shared" si="200"/>
        <v>0</v>
      </c>
      <c r="AL107" s="82">
        <f t="shared" si="200"/>
        <v>0</v>
      </c>
      <c r="AM107" s="82">
        <f t="shared" si="200"/>
        <v>0</v>
      </c>
      <c r="AN107" s="82">
        <f t="shared" si="200"/>
        <v>0</v>
      </c>
      <c r="AO107" s="82">
        <f t="shared" si="200"/>
        <v>0</v>
      </c>
      <c r="AP107" s="82">
        <f t="shared" si="200"/>
        <v>0</v>
      </c>
      <c r="AQ107" s="89"/>
    </row>
    <row r="108" spans="1:45" x14ac:dyDescent="0.35">
      <c r="A108" s="200" t="s">
        <v>98</v>
      </c>
      <c r="B108" s="122">
        <f>IF(AJ108&lt;=10, AJ108, 10)</f>
        <v>0</v>
      </c>
      <c r="C108" s="122">
        <f>IF(AJ108&lt;=10, 0, AJ108-10)</f>
        <v>0</v>
      </c>
      <c r="D108" s="122">
        <f>IF(AK108&lt;=10, AK108, 10)</f>
        <v>0</v>
      </c>
      <c r="E108" s="122">
        <f>IF(AK108&lt;=10, 0, AK108-10)</f>
        <v>0</v>
      </c>
      <c r="F108" s="122">
        <f>IF(SUM($B108:E108)+AL108&lt;=40,(IF(AL108&lt;=10,AL108,10)), (IF(SUM($B108:E108)&gt;=40, 0, (IF(SUM($B108:E108)&lt;30,10,40-SUM($B108:E108))))))</f>
        <v>0</v>
      </c>
      <c r="G108" s="122">
        <f>IF(SUM($B108:E108)+AL108&lt;=40,(IF(AL108&lt;=10,0,AL108-10)), (IF(SUM($B108:E108)&gt;=40,AL108, (IF(SUM($B108:E108)&lt;30,AL108-10,AL108-F108)))))</f>
        <v>0</v>
      </c>
      <c r="H108" s="122">
        <f>IF(SUM($B108:G108)+AM108&lt;=40,(IF(AM108&lt;=10,AM108,10)), (IF(SUM($B108:G108)&gt;=40, 0, (IF(SUM($B108:G108)&lt;30,10,40-SUM($B108:G108))))))</f>
        <v>0</v>
      </c>
      <c r="I108" s="122">
        <f>IF(SUM($B108:G108)+AM108&lt;=40,(IF(AM108&lt;=10,0,AM108-10)), (IF(SUM($B108:G108)&gt;=40,AM108, (IF(SUM($B108:G108)&lt;30,AM108-10,AM108-H108)))))</f>
        <v>0</v>
      </c>
      <c r="J108" s="122">
        <f>IF(SUM($B108:I108)+AN108&lt;=40,(IF(AN108&lt;=10,AN108,10)), (IF(SUM($B108:I108)&gt;=40, 0, (IF(SUM($B108:I108)&lt;30,10,40-SUM($B108:I108))))))</f>
        <v>0</v>
      </c>
      <c r="K108" s="122">
        <f>IF(SUM($B108:I108)+AN108&lt;=40,(IF(AN108&lt;=10,0,AN108-10)), (IF(SUM($B108:I108)&gt;=40,AN108, (IF(SUM($B108:I108)&lt;30,AN108-10,AN108-J108)))))</f>
        <v>0</v>
      </c>
      <c r="L108" s="122">
        <f>IF(SUM($B108:K108)+AO108&lt;=40,(IF(AO108&lt;=10,AO108,10)), (IF(SUM($B108:K108)&gt;=40, 0, (IF(SUM($B108:K108)&lt;30,10,40-SUM($B108:K108))))))</f>
        <v>0</v>
      </c>
      <c r="M108" s="122">
        <f>IF(SUM($B108:K108)+AO108&lt;=40,(IF(AO108&lt;=10,0,AO108-10)), (IF(SUM($B108:K108)&gt;=40,AO108, (IF(SUM($B108:K108)&lt;30,AO108-10,AO108-L108)))))</f>
        <v>0</v>
      </c>
      <c r="N108" s="122">
        <f>IF(SUM($B108:M108)+AP108&lt;=40,(IF(AP108&lt;=10,AP108,10)), (IF(SUM($B108:M108)&gt;=40, 0, (IF(SUM($B108:M108)&lt;30,10,40-SUM($B108:M108))))))</f>
        <v>0</v>
      </c>
      <c r="O108" s="122">
        <f>IF(SUM($B108:M108)+AP108&lt;=40,(IF(AP108&lt;=10,0,AP108-10)), (IF(SUM($B108:M108)&gt;=40,AP108, (IF(SUM($B108:M108)&lt;30,AP108-10,AP108-N108)))))</f>
        <v>0</v>
      </c>
      <c r="P108" s="22">
        <f t="shared" si="161"/>
        <v>0</v>
      </c>
      <c r="Q108" s="168">
        <f t="shared" si="161"/>
        <v>0</v>
      </c>
      <c r="R108" s="171">
        <v>24</v>
      </c>
      <c r="S108" s="169">
        <f t="shared" si="162"/>
        <v>0</v>
      </c>
      <c r="T108" s="169">
        <f t="shared" si="163"/>
        <v>0</v>
      </c>
      <c r="U108" s="169">
        <f t="shared" si="164"/>
        <v>0</v>
      </c>
      <c r="V108" s="169">
        <f t="shared" si="165"/>
        <v>0</v>
      </c>
      <c r="W108" s="169">
        <f t="shared" si="166"/>
        <v>0</v>
      </c>
      <c r="X108" s="169">
        <f t="shared" si="167"/>
        <v>0</v>
      </c>
      <c r="Y108" s="169">
        <f t="shared" si="168"/>
        <v>0</v>
      </c>
      <c r="Z108" s="170">
        <f t="shared" si="169"/>
        <v>0</v>
      </c>
      <c r="AA108" s="170">
        <f t="shared" si="170"/>
        <v>0</v>
      </c>
      <c r="AD108" s="173">
        <f t="shared" si="199"/>
        <v>0</v>
      </c>
      <c r="AE108" s="82">
        <f t="shared" si="172"/>
        <v>0</v>
      </c>
      <c r="AI108" s="200" t="str">
        <f t="shared" si="176"/>
        <v>Pha V</v>
      </c>
      <c r="AJ108" s="82">
        <f t="shared" ref="AJ108:AP108" si="201">C175</f>
        <v>0</v>
      </c>
      <c r="AK108" s="82">
        <f t="shared" si="201"/>
        <v>0</v>
      </c>
      <c r="AL108" s="82">
        <f t="shared" si="201"/>
        <v>0</v>
      </c>
      <c r="AM108" s="82">
        <f t="shared" si="201"/>
        <v>0</v>
      </c>
      <c r="AN108" s="82">
        <f t="shared" si="201"/>
        <v>0</v>
      </c>
      <c r="AO108" s="82">
        <f t="shared" si="201"/>
        <v>0</v>
      </c>
      <c r="AP108" s="82">
        <f t="shared" si="201"/>
        <v>0</v>
      </c>
      <c r="AQ108" s="89"/>
    </row>
    <row r="109" spans="1:45" x14ac:dyDescent="0.35">
      <c r="A109" s="200" t="s">
        <v>99</v>
      </c>
      <c r="B109" s="122">
        <f t="shared" si="184"/>
        <v>0</v>
      </c>
      <c r="C109" s="122">
        <f t="shared" si="185"/>
        <v>0</v>
      </c>
      <c r="D109" s="122">
        <f t="shared" si="186"/>
        <v>0</v>
      </c>
      <c r="E109" s="122">
        <f t="shared" si="187"/>
        <v>0</v>
      </c>
      <c r="F109" s="122">
        <f>IF(SUM($B109:E109)+AL109&lt;=40,(IF(AL109&lt;=8,AL109,8)), (IF(SUM($B109:E109)&gt;=40, 0, (IF(SUM($B109:E109)&lt;32,8,40-SUM($B109:E109))))))</f>
        <v>0</v>
      </c>
      <c r="G109" s="122">
        <f>IF(SUM($B109:E109)+AL109&lt;=40,(IF(AL109&lt;=8,0,AL109-8)), (IF(SUM($B109:E109)&gt;=40,AL109, (IF(SUM($B109:E109)&lt;32,AL109-8,AL109-F109)))))</f>
        <v>0</v>
      </c>
      <c r="H109" s="122">
        <f>IF(SUM($B109:G109)+AM109&lt;=40,(IF(AM109&lt;=8,AM109,8)), (IF(SUM($B109:G109)&gt;=40, 0, (IF(SUM($B109:G109)&lt;32,8,40-SUM($B109:G109))))))</f>
        <v>0</v>
      </c>
      <c r="I109" s="122">
        <f>IF(SUM($B109:G109)+AM109&lt;=40,(IF(AM109&lt;=8,0,AM109-8)), (IF(SUM($B109:G109)&gt;=40,AM109, (IF(SUM($B109:G109)&lt;32,AM109-8,AM109-H109)))))</f>
        <v>0</v>
      </c>
      <c r="J109" s="122">
        <f>IF(SUM($B109:I109)+AN109&lt;=40,(IF(AN109&lt;=8,AN109,8)), (IF(SUM($B109:I109)&gt;=40, 0, (IF(SUM($B109:I109)&lt;32,8,40-SUM($B109:I109))))))</f>
        <v>0</v>
      </c>
      <c r="K109" s="122">
        <f>IF(SUM($B109:I109)+AN109&lt;=40,(IF(AN109&lt;=8,0,AN109-8)), (IF(SUM($B109:I109)&gt;=40,AN109, (IF(SUM($B109:I109)&lt;32,AN109-8,AN109-J109)))))</f>
        <v>0</v>
      </c>
      <c r="L109" s="122">
        <f>IF(SUM($B109:K109)+AO109&lt;=40,(IF(AO109&lt;=8,AO109,8)), (IF(SUM($B109:K109)&gt;=40, 0, (IF(SUM($B109:K109)&lt;32,8,40-SUM($B109:K109))))))</f>
        <v>0</v>
      </c>
      <c r="M109" s="122">
        <f>IF(SUM($B109:K109)+AO109&lt;=40,(IF(AO109&lt;=8,0,AO109-8)), (IF(SUM($B109:K109)&gt;=40,AO109, (IF(SUM($B109:K109)&lt;32,AO109-8,AO109-L109)))))</f>
        <v>0</v>
      </c>
      <c r="N109" s="122">
        <f>IF(SUM($B109:M109)+AP109&lt;=40,(IF(AP109&lt;=8,AP109,8)), (IF(SUM($B109:M109)&gt;=40, 0, (IF(SUM($B109:M109)&lt;32,8,40-SUM($B109:M109))))))</f>
        <v>0</v>
      </c>
      <c r="O109" s="122">
        <f>IF(SUM($B109:M109)+AP109&lt;=40,(IF(AP109&lt;=8,0,AP109-8)), (IF(SUM($B109:M109)&gt;=40,AP109, (IF(SUM($B109:M109)&lt;32,AP109-8,AP109-N109)))))</f>
        <v>0</v>
      </c>
      <c r="P109" s="22">
        <f t="shared" si="161"/>
        <v>0</v>
      </c>
      <c r="Q109" s="168">
        <f t="shared" si="161"/>
        <v>0</v>
      </c>
      <c r="R109" s="171">
        <v>17.5</v>
      </c>
      <c r="S109" s="169">
        <f t="shared" si="162"/>
        <v>0</v>
      </c>
      <c r="T109" s="169">
        <f t="shared" si="163"/>
        <v>0</v>
      </c>
      <c r="U109" s="169">
        <f t="shared" si="164"/>
        <v>0</v>
      </c>
      <c r="V109" s="169">
        <f t="shared" si="165"/>
        <v>0</v>
      </c>
      <c r="W109" s="169">
        <f t="shared" si="166"/>
        <v>0</v>
      </c>
      <c r="X109" s="169">
        <f t="shared" si="167"/>
        <v>0</v>
      </c>
      <c r="Y109" s="169">
        <f t="shared" si="168"/>
        <v>0</v>
      </c>
      <c r="Z109" s="170">
        <f t="shared" si="169"/>
        <v>0</v>
      </c>
      <c r="AA109" s="170">
        <f t="shared" si="170"/>
        <v>0</v>
      </c>
      <c r="AD109" s="173">
        <f t="shared" si="199"/>
        <v>0</v>
      </c>
      <c r="AE109" s="82">
        <f t="shared" si="172"/>
        <v>0</v>
      </c>
      <c r="AI109" s="200" t="str">
        <f t="shared" si="176"/>
        <v>Sam C</v>
      </c>
      <c r="AJ109" s="82">
        <f t="shared" ref="AJ109:AP109" si="202">C145</f>
        <v>0</v>
      </c>
      <c r="AK109" s="82">
        <f t="shared" si="202"/>
        <v>0</v>
      </c>
      <c r="AL109" s="82">
        <f t="shared" si="202"/>
        <v>0</v>
      </c>
      <c r="AM109" s="82">
        <f t="shared" si="202"/>
        <v>0</v>
      </c>
      <c r="AN109" s="82">
        <f t="shared" si="202"/>
        <v>0</v>
      </c>
      <c r="AO109" s="82">
        <f t="shared" si="202"/>
        <v>0</v>
      </c>
      <c r="AP109" s="82">
        <f t="shared" si="202"/>
        <v>0</v>
      </c>
      <c r="AQ109" s="89"/>
    </row>
    <row r="110" spans="1:45" x14ac:dyDescent="0.35">
      <c r="A110" s="174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 t="s">
        <v>60</v>
      </c>
      <c r="Q110" s="175" t="s">
        <v>60</v>
      </c>
      <c r="R110" s="175"/>
      <c r="S110" s="176"/>
      <c r="T110" s="176"/>
      <c r="U110" s="176"/>
      <c r="V110" s="176"/>
      <c r="W110" s="176"/>
      <c r="X110" s="176"/>
      <c r="Y110" s="176"/>
      <c r="Z110" s="177"/>
      <c r="AA110" s="177"/>
      <c r="AE110" s="47"/>
      <c r="AJ110" s="128"/>
      <c r="AO110" s="13"/>
    </row>
    <row r="111" spans="1:45" x14ac:dyDescent="0.35">
      <c r="A111" s="178" t="s">
        <v>34</v>
      </c>
      <c r="B111" s="168">
        <f t="shared" ref="B111:Q111" si="203">SUM(B93:B109)</f>
        <v>0</v>
      </c>
      <c r="C111" s="168">
        <f t="shared" si="203"/>
        <v>0</v>
      </c>
      <c r="D111" s="168">
        <f t="shared" si="203"/>
        <v>0</v>
      </c>
      <c r="E111" s="168">
        <f t="shared" si="203"/>
        <v>0</v>
      </c>
      <c r="F111" s="168">
        <f t="shared" si="203"/>
        <v>0</v>
      </c>
      <c r="G111" s="168">
        <f t="shared" si="203"/>
        <v>0</v>
      </c>
      <c r="H111" s="168">
        <f t="shared" si="203"/>
        <v>0</v>
      </c>
      <c r="I111" s="168">
        <f t="shared" si="203"/>
        <v>0</v>
      </c>
      <c r="J111" s="168">
        <f t="shared" si="203"/>
        <v>0</v>
      </c>
      <c r="K111" s="168">
        <f t="shared" si="203"/>
        <v>0</v>
      </c>
      <c r="L111" s="168">
        <f t="shared" si="203"/>
        <v>0</v>
      </c>
      <c r="M111" s="168">
        <f t="shared" si="203"/>
        <v>0</v>
      </c>
      <c r="N111" s="168">
        <f t="shared" si="203"/>
        <v>0</v>
      </c>
      <c r="O111" s="168">
        <f t="shared" si="203"/>
        <v>0</v>
      </c>
      <c r="P111" s="168">
        <f t="shared" si="203"/>
        <v>0</v>
      </c>
      <c r="Q111" s="168">
        <f t="shared" si="203"/>
        <v>0</v>
      </c>
      <c r="R111" s="168"/>
      <c r="S111" s="169">
        <f t="shared" ref="S111:AA111" si="204">SUM(S93:S109)</f>
        <v>0</v>
      </c>
      <c r="T111" s="169">
        <f t="shared" si="204"/>
        <v>0</v>
      </c>
      <c r="U111" s="169">
        <f t="shared" si="204"/>
        <v>0</v>
      </c>
      <c r="V111" s="169">
        <f t="shared" si="204"/>
        <v>0</v>
      </c>
      <c r="W111" s="169">
        <f t="shared" si="204"/>
        <v>0</v>
      </c>
      <c r="X111" s="169">
        <f t="shared" si="204"/>
        <v>0</v>
      </c>
      <c r="Y111" s="169">
        <f t="shared" si="204"/>
        <v>0</v>
      </c>
      <c r="Z111" s="169">
        <f t="shared" si="204"/>
        <v>0</v>
      </c>
      <c r="AA111" s="169">
        <f t="shared" si="204"/>
        <v>0</v>
      </c>
      <c r="AB111" s="179">
        <f>AA111</f>
        <v>0</v>
      </c>
      <c r="AC111" s="180"/>
      <c r="AJ111" s="13"/>
      <c r="AO111" s="13"/>
    </row>
    <row r="112" spans="1:45" x14ac:dyDescent="0.35">
      <c r="A112" s="174"/>
      <c r="B112" s="175" t="s">
        <v>5</v>
      </c>
      <c r="C112" s="182">
        <f>SUM(B111:C111)</f>
        <v>0</v>
      </c>
      <c r="D112" s="175" t="s">
        <v>5</v>
      </c>
      <c r="E112" s="182">
        <f>SUM(D111:E111)</f>
        <v>0</v>
      </c>
      <c r="F112" s="175" t="s">
        <v>5</v>
      </c>
      <c r="G112" s="182">
        <f>SUM(F111:G111)</f>
        <v>0</v>
      </c>
      <c r="H112" s="175" t="s">
        <v>5</v>
      </c>
      <c r="I112" s="182">
        <f>SUM(H111:I111)</f>
        <v>0</v>
      </c>
      <c r="J112" s="175" t="s">
        <v>5</v>
      </c>
      <c r="K112" s="182">
        <f>SUM(J111:K111)</f>
        <v>0</v>
      </c>
      <c r="L112" s="175" t="s">
        <v>5</v>
      </c>
      <c r="M112" s="182">
        <f>SUM(L111:M111)</f>
        <v>0</v>
      </c>
      <c r="N112" s="175" t="s">
        <v>5</v>
      </c>
      <c r="O112" s="182">
        <f>SUM(N111:O111)</f>
        <v>0</v>
      </c>
      <c r="P112" s="175" t="s">
        <v>5</v>
      </c>
      <c r="Q112" s="183">
        <f>SUM(P111:Q111)</f>
        <v>0</v>
      </c>
      <c r="R112" s="182"/>
      <c r="S112" s="184"/>
      <c r="T112" s="169"/>
      <c r="U112" s="82"/>
      <c r="V112" s="82"/>
      <c r="W112" s="82"/>
      <c r="X112" s="82"/>
      <c r="Y112" s="82"/>
      <c r="Z112" s="170"/>
      <c r="AA112" s="185">
        <f>SUM(Z111:AA111)</f>
        <v>0</v>
      </c>
      <c r="AB112" s="185">
        <f>SUM(Z111:AA111)</f>
        <v>0</v>
      </c>
      <c r="AC112" s="180">
        <v>13494</v>
      </c>
      <c r="AD112" s="186"/>
      <c r="AE112" s="187">
        <v>12.7</v>
      </c>
      <c r="AF112" s="111" t="str">
        <f ca="1">IF(WEEKDAY(NOW(),1)=2,(AE112*1000-AB112)/AB112,"")</f>
        <v/>
      </c>
      <c r="AJ112" s="13"/>
      <c r="AO112" s="13"/>
      <c r="AS112" s="188">
        <v>16</v>
      </c>
    </row>
    <row r="113" spans="1:45" x14ac:dyDescent="0.35">
      <c r="C113" s="189">
        <f>S111</f>
        <v>0</v>
      </c>
      <c r="E113" s="189">
        <f>T111</f>
        <v>0</v>
      </c>
      <c r="G113" s="189">
        <f>U111</f>
        <v>0</v>
      </c>
      <c r="I113" s="189">
        <f>V111</f>
        <v>0</v>
      </c>
      <c r="K113" s="189">
        <f>W111</f>
        <v>0</v>
      </c>
      <c r="M113" s="189">
        <f>X111</f>
        <v>0</v>
      </c>
      <c r="O113" s="189">
        <f>Y111</f>
        <v>0</v>
      </c>
      <c r="AB113" s="116"/>
      <c r="AC113" s="117"/>
      <c r="AE113" s="190"/>
      <c r="AJ113" s="13"/>
      <c r="AO113" s="13"/>
    </row>
    <row r="114" spans="1:45" x14ac:dyDescent="0.35">
      <c r="L114" s="13" t="s">
        <v>61</v>
      </c>
      <c r="M114" s="13" t="s">
        <v>62</v>
      </c>
      <c r="AB114" s="191"/>
      <c r="AC114" s="192"/>
      <c r="AE114" s="202"/>
      <c r="AJ114" s="13"/>
      <c r="AO114" s="13"/>
    </row>
    <row r="115" spans="1:45" ht="15.5" x14ac:dyDescent="0.35">
      <c r="K115" s="193" t="s">
        <v>27</v>
      </c>
      <c r="L115" s="194" t="e">
        <f>Q111/Q112</f>
        <v>#DIV/0!</v>
      </c>
      <c r="M115" s="194" t="e">
        <f>AB111/AB112</f>
        <v>#DIV/0!</v>
      </c>
      <c r="AJ115" s="13"/>
      <c r="AO115" s="13"/>
    </row>
    <row r="117" spans="1:45" ht="31.15" customHeight="1" x14ac:dyDescent="0.35">
      <c r="A117" s="135" t="s">
        <v>100</v>
      </c>
      <c r="B117" s="136"/>
      <c r="C117" s="137"/>
      <c r="D117" s="35" t="s">
        <v>101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7"/>
      <c r="R117" s="138"/>
      <c r="S117" s="35" t="s">
        <v>1</v>
      </c>
      <c r="T117" s="36"/>
      <c r="U117" s="36"/>
      <c r="V117" s="36"/>
      <c r="W117" s="36"/>
      <c r="X117" s="36"/>
      <c r="Y117" s="37"/>
      <c r="Z117" s="139" t="s">
        <v>15</v>
      </c>
      <c r="AA117" s="140"/>
      <c r="AJ117" s="13"/>
      <c r="AO117" s="13"/>
    </row>
    <row r="118" spans="1:45" x14ac:dyDescent="0.35">
      <c r="A118" s="82"/>
      <c r="B118" s="141" t="s">
        <v>16</v>
      </c>
      <c r="C118" s="142"/>
      <c r="D118" s="143" t="s">
        <v>17</v>
      </c>
      <c r="E118" s="144"/>
      <c r="F118" s="145" t="s">
        <v>18</v>
      </c>
      <c r="G118" s="146"/>
      <c r="H118" s="147" t="s">
        <v>19</v>
      </c>
      <c r="I118" s="148"/>
      <c r="J118" s="149" t="s">
        <v>20</v>
      </c>
      <c r="K118" s="150"/>
      <c r="L118" s="151" t="s">
        <v>21</v>
      </c>
      <c r="M118" s="152"/>
      <c r="N118" s="153" t="s">
        <v>22</v>
      </c>
      <c r="O118" s="154"/>
      <c r="P118" s="155" t="s">
        <v>3</v>
      </c>
      <c r="Q118" s="156" t="s">
        <v>23</v>
      </c>
      <c r="R118" s="157" t="s">
        <v>24</v>
      </c>
      <c r="S118" s="158" t="s">
        <v>16</v>
      </c>
      <c r="T118" s="159" t="s">
        <v>17</v>
      </c>
      <c r="U118" s="160" t="s">
        <v>18</v>
      </c>
      <c r="V118" s="161" t="s">
        <v>19</v>
      </c>
      <c r="W118" s="162" t="s">
        <v>20</v>
      </c>
      <c r="X118" s="163" t="s">
        <v>25</v>
      </c>
      <c r="Y118" s="164" t="s">
        <v>22</v>
      </c>
      <c r="Z118" s="165" t="s">
        <v>26</v>
      </c>
      <c r="AA118" s="166" t="s">
        <v>27</v>
      </c>
      <c r="AJ118" s="13"/>
      <c r="AO118" s="13"/>
    </row>
    <row r="119" spans="1:45" x14ac:dyDescent="0.35">
      <c r="A119" s="82"/>
      <c r="B119" s="83" t="s">
        <v>26</v>
      </c>
      <c r="C119" s="156" t="s">
        <v>27</v>
      </c>
      <c r="D119" s="83" t="s">
        <v>26</v>
      </c>
      <c r="E119" s="156" t="s">
        <v>27</v>
      </c>
      <c r="F119" s="83" t="s">
        <v>26</v>
      </c>
      <c r="G119" s="156" t="s">
        <v>27</v>
      </c>
      <c r="H119" s="83" t="s">
        <v>26</v>
      </c>
      <c r="I119" s="156" t="s">
        <v>27</v>
      </c>
      <c r="J119" s="83" t="s">
        <v>26</v>
      </c>
      <c r="K119" s="156" t="s">
        <v>27</v>
      </c>
      <c r="L119" s="83" t="s">
        <v>26</v>
      </c>
      <c r="M119" s="156" t="s">
        <v>27</v>
      </c>
      <c r="N119" s="83" t="s">
        <v>26</v>
      </c>
      <c r="O119" s="156" t="s">
        <v>27</v>
      </c>
      <c r="P119" s="167"/>
      <c r="Q119" s="168"/>
      <c r="R119" s="168"/>
      <c r="S119" s="168"/>
      <c r="T119" s="169"/>
      <c r="U119" s="82"/>
      <c r="V119" s="82"/>
      <c r="W119" s="82"/>
      <c r="X119" s="82"/>
      <c r="Y119" s="82"/>
      <c r="Z119" s="170"/>
      <c r="AA119" s="170"/>
      <c r="AE119" s="47"/>
      <c r="AI119" s="82"/>
      <c r="AJ119" s="83" t="s">
        <v>16</v>
      </c>
      <c r="AK119" s="83" t="s">
        <v>17</v>
      </c>
      <c r="AL119" s="83" t="s">
        <v>18</v>
      </c>
      <c r="AM119" s="83" t="s">
        <v>19</v>
      </c>
      <c r="AN119" s="83" t="s">
        <v>20</v>
      </c>
      <c r="AO119" s="83" t="s">
        <v>21</v>
      </c>
      <c r="AP119" s="83" t="s">
        <v>22</v>
      </c>
    </row>
    <row r="120" spans="1:45" x14ac:dyDescent="0.35">
      <c r="A120" s="203" t="s">
        <v>102</v>
      </c>
      <c r="B120" s="122">
        <f t="shared" ref="B120:B125" si="205">IF(AJ120&lt;=8, AJ120, 8)</f>
        <v>0</v>
      </c>
      <c r="C120" s="122">
        <f t="shared" ref="C120:C125" si="206">IF(AJ120&lt;=8, 0, AJ120-8)</f>
        <v>0</v>
      </c>
      <c r="D120" s="122">
        <f t="shared" ref="D120:D125" si="207">IF(AK120&lt;=8, AK120, 8)</f>
        <v>0</v>
      </c>
      <c r="E120" s="122">
        <f t="shared" ref="E120:E125" si="208">IF(AK120&lt;=8, 0, AK120-8)</f>
        <v>0</v>
      </c>
      <c r="F120" s="122">
        <f>IF(SUM($B120:E120)+AL120&lt;=40,(IF(AL120&lt;=8,AL120,8)), (IF(SUM($B120:E120)&gt;=40, 0, (IF(SUM($B120:E120)&lt;32,8,40-SUM($B120:E120))))))</f>
        <v>0</v>
      </c>
      <c r="G120" s="122">
        <f>IF(SUM($B120:E120)+AL120&lt;=40,(IF(AL120&lt;=8,0,AL120-8)), (IF(SUM($B120:E120)&gt;=40,AL120, (IF(SUM($B120:E120)&lt;32,AL120-8,AL120-F120)))))</f>
        <v>0</v>
      </c>
      <c r="H120" s="122">
        <f>IF(SUM($B120:G120)+AM120&lt;=40,(IF(AM120&lt;=8,AM120,8)), (IF(SUM($B120:G120)&gt;=40, 0, (IF(SUM($B120:G120)&lt;32,8,40-SUM($B120:G120))))))</f>
        <v>0</v>
      </c>
      <c r="I120" s="122">
        <f>IF(SUM($B120:G120)+AM120&lt;=40,(IF(AM120&lt;=8,0,AM120-8)), (IF(SUM($B120:G120)&gt;=40,AM120, (IF(SUM($B120:G120)&lt;32,AM120-8,AM120-H120)))))</f>
        <v>0</v>
      </c>
      <c r="J120" s="122">
        <f>IF(SUM($B120:I120)+AN120&lt;=40,(IF(AN120&lt;=8,AN120,8)), (IF(SUM($B120:I120)&gt;=40, 0, (IF(SUM($B120:I120)&lt;32,8,40-SUM($B120:I120))))))</f>
        <v>0</v>
      </c>
      <c r="K120" s="122">
        <f>IF(SUM($B120:I120)+AN120&lt;=40,(IF(AN120&lt;=8,0,AN120-8)), (IF(SUM($B120:I120)&gt;=40,AN120, (IF(SUM($B120:I120)&lt;32,AN120-8,AN120-J120)))))</f>
        <v>0</v>
      </c>
      <c r="L120" s="122">
        <f>IF(SUM($B120:K120)+AO120&lt;=40,(IF(AO120&lt;=8,AO120,8)), (IF(SUM($B120:K120)&gt;=40, 0, (IF(SUM($B120:K120)&lt;32,8,40-SUM($B120:K120))))))</f>
        <v>0</v>
      </c>
      <c r="M120" s="122">
        <f>IF(SUM($B120:K120)+AO120&lt;=40,(IF(AO120&lt;=8,0,AO120-8)), (IF(SUM($B120:K120)&gt;=40,AO120, (IF(SUM($B120:K120)&lt;32,AO120-8,AO120-L120)))))</f>
        <v>0</v>
      </c>
      <c r="N120" s="122">
        <f>IF(SUM($B120:M120)+AP120&lt;=40,(IF(AP120&lt;=8,AP120,8)), (IF(SUM($B120:M120)&gt;=40, 0, (IF(SUM($B120:M120)&lt;32,8,40-SUM($B120:M120))))))</f>
        <v>0</v>
      </c>
      <c r="O120" s="122">
        <f>IF(SUM($B120:M120)+AP120&lt;=40,(IF(AP120&lt;=8,0,AP120-8)), (IF(SUM($B120:M120)&gt;=40,AP120, (IF(SUM($B120:M120)&lt;32,AP120-8,AP120-N120)))))</f>
        <v>0</v>
      </c>
      <c r="P120" s="22">
        <f t="shared" ref="P120:Q125" si="209">SUM(B120,D120,F120,H120,J120,L120,N120)</f>
        <v>0</v>
      </c>
      <c r="Q120" s="168">
        <f t="shared" si="209"/>
        <v>0</v>
      </c>
      <c r="R120" s="171">
        <v>17</v>
      </c>
      <c r="S120" s="169">
        <f t="shared" ref="S120:S125" si="210">SUM(B120*R120,C120*1.5*R120)</f>
        <v>0</v>
      </c>
      <c r="T120" s="169">
        <f t="shared" ref="T120:T125" si="211">SUM(D120*R120,E120*1.5*R120)</f>
        <v>0</v>
      </c>
      <c r="U120" s="169">
        <f t="shared" ref="U120:U125" si="212">SUM(F120*R120,G120*1.5*R120)</f>
        <v>0</v>
      </c>
      <c r="V120" s="169">
        <f t="shared" ref="V120:V125" si="213">SUM(H120*R120,I120*1.5*R120)</f>
        <v>0</v>
      </c>
      <c r="W120" s="169">
        <f t="shared" ref="W120:W125" si="214">SUM(J120*R120,K120*1.5*R120)</f>
        <v>0</v>
      </c>
      <c r="X120" s="169">
        <f t="shared" ref="X120:X125" si="215">SUM(L120*R120,M120*1.5*R120)</f>
        <v>0</v>
      </c>
      <c r="Y120" s="169">
        <f t="shared" ref="Y120:Y125" si="216">SUM(N120*R120)+(O120*1.5*R120)</f>
        <v>0</v>
      </c>
      <c r="Z120" s="170">
        <f t="shared" ref="Z120:Z125" si="217">P120*R120</f>
        <v>0</v>
      </c>
      <c r="AA120" s="170">
        <f t="shared" ref="AA120:AA125" si="218">Q120*1.5*R120</f>
        <v>0</v>
      </c>
      <c r="AD120" s="173">
        <f>SUM(P120:Q120)</f>
        <v>0</v>
      </c>
      <c r="AE120" s="82">
        <f t="shared" ref="AE120:AE125" si="219">IF(AD120&gt;40,AD120-40,0)</f>
        <v>0</v>
      </c>
      <c r="AI120" s="203" t="str">
        <f>A120</f>
        <v>David Best</v>
      </c>
      <c r="AJ120" s="82">
        <f t="shared" ref="AJ120:AP120" si="220">C183</f>
        <v>0</v>
      </c>
      <c r="AK120" s="82">
        <f t="shared" si="220"/>
        <v>0</v>
      </c>
      <c r="AL120" s="82">
        <f t="shared" si="220"/>
        <v>0</v>
      </c>
      <c r="AM120" s="82">
        <f t="shared" si="220"/>
        <v>0</v>
      </c>
      <c r="AN120" s="82">
        <f t="shared" si="220"/>
        <v>0</v>
      </c>
      <c r="AO120" s="82">
        <f t="shared" si="220"/>
        <v>0</v>
      </c>
      <c r="AP120" s="204">
        <f t="shared" si="220"/>
        <v>0</v>
      </c>
      <c r="AQ120" s="89"/>
    </row>
    <row r="121" spans="1:45" x14ac:dyDescent="0.35">
      <c r="A121" s="203" t="s">
        <v>103</v>
      </c>
      <c r="B121" s="122">
        <f t="shared" si="205"/>
        <v>0</v>
      </c>
      <c r="C121" s="122">
        <f t="shared" si="206"/>
        <v>0</v>
      </c>
      <c r="D121" s="122">
        <f t="shared" si="207"/>
        <v>0</v>
      </c>
      <c r="E121" s="122">
        <f t="shared" si="208"/>
        <v>0</v>
      </c>
      <c r="F121" s="122">
        <f>IF(SUM($B121:E121)+AL121&lt;=40,(IF(AL121&lt;=8,AL121,8)), (IF(SUM($B121:E121)&gt;=40, 0, (IF(SUM($B121:E121)&lt;32,8,40-SUM($B121:E121))))))</f>
        <v>0</v>
      </c>
      <c r="G121" s="122">
        <f>IF(SUM($B121:E121)+AL121&lt;=40,(IF(AL121&lt;=8,0,AL121-8)), (IF(SUM($B121:E121)&gt;=40,AL121, (IF(SUM($B121:E121)&lt;32,AL121-8,AL121-F121)))))</f>
        <v>0</v>
      </c>
      <c r="H121" s="122">
        <f>IF(SUM($B121:G121)+AM121&lt;=40,(IF(AM121&lt;=8,AM121,8)), (IF(SUM($B121:G121)&gt;=40, 0, (IF(SUM($B121:G121)&lt;32,8,40-SUM($B121:G121))))))</f>
        <v>0</v>
      </c>
      <c r="I121" s="122">
        <f>IF(SUM($B121:G121)+AM121&lt;=40,(IF(AM121&lt;=8,0,AM121-8)), (IF(SUM($B121:G121)&gt;=40,AM121, (IF(SUM($B121:G121)&lt;32,AM121-8,AM121-H121)))))</f>
        <v>0</v>
      </c>
      <c r="J121" s="122">
        <f>IF(SUM($B121:I121)+AN121&lt;=40,(IF(AN121&lt;=8,AN121,8)), (IF(SUM($B121:I121)&gt;=40, 0, (IF(SUM($B121:I121)&lt;32,8,40-SUM($B121:I121))))))</f>
        <v>0</v>
      </c>
      <c r="K121" s="122">
        <f>IF(SUM($B121:I121)+AN121&lt;=40,(IF(AN121&lt;=8,0,AN121-8)), (IF(SUM($B121:I121)&gt;=40,AN121, (IF(SUM($B121:I121)&lt;32,AN121-8,AN121-J121)))))</f>
        <v>0</v>
      </c>
      <c r="L121" s="122">
        <f>IF(SUM($B121:K121)+AO121&lt;=40,(IF(AO121&lt;=8,AO121,8)), (IF(SUM($B121:K121)&gt;=40, 0, (IF(SUM($B121:K121)&lt;32,8,40-SUM($B121:K121))))))</f>
        <v>0</v>
      </c>
      <c r="M121" s="122">
        <f>IF(SUM($B121:K121)+AO121&lt;=40,(IF(AO121&lt;=8,0,AO121-8)), (IF(SUM($B121:K121)&gt;=40,AO121, (IF(SUM($B121:K121)&lt;32,AO121-8,AO121-L121)))))</f>
        <v>0</v>
      </c>
      <c r="N121" s="122">
        <f>IF(SUM($B121:M121)+AP121&lt;=40,(IF(AP121&lt;=8,AP121,8)), (IF(SUM($B121:M121)&gt;=40, 0, (IF(SUM($B121:M121)&lt;32,8,40-SUM($B121:M121))))))</f>
        <v>0</v>
      </c>
      <c r="O121" s="122">
        <f>IF(SUM($B121:M121)+AP121&lt;=40,(IF(AP121&lt;=8,0,AP121-8)), (IF(SUM($B121:M121)&gt;=40,AP121, (IF(SUM($B121:M121)&lt;32,AP121-8,AP121-N121)))))</f>
        <v>0</v>
      </c>
      <c r="P121" s="22">
        <f t="shared" si="209"/>
        <v>0</v>
      </c>
      <c r="Q121" s="168">
        <f t="shared" si="209"/>
        <v>0</v>
      </c>
      <c r="R121" s="171">
        <v>16.5</v>
      </c>
      <c r="S121" s="169">
        <f t="shared" si="210"/>
        <v>0</v>
      </c>
      <c r="T121" s="169">
        <f t="shared" si="211"/>
        <v>0</v>
      </c>
      <c r="U121" s="169">
        <f t="shared" si="212"/>
        <v>0</v>
      </c>
      <c r="V121" s="169">
        <f t="shared" si="213"/>
        <v>0</v>
      </c>
      <c r="W121" s="169">
        <f t="shared" si="214"/>
        <v>0</v>
      </c>
      <c r="X121" s="169">
        <f t="shared" si="215"/>
        <v>0</v>
      </c>
      <c r="Y121" s="169">
        <f t="shared" si="216"/>
        <v>0</v>
      </c>
      <c r="Z121" s="170">
        <f t="shared" si="217"/>
        <v>0</v>
      </c>
      <c r="AA121" s="170">
        <f t="shared" si="218"/>
        <v>0</v>
      </c>
      <c r="AD121" s="173">
        <f>SUM(P121:Q121)</f>
        <v>0</v>
      </c>
      <c r="AE121" s="82">
        <f t="shared" si="219"/>
        <v>0</v>
      </c>
      <c r="AI121" s="203" t="str">
        <f>A121</f>
        <v>William V</v>
      </c>
      <c r="AJ121" s="82">
        <f>C199</f>
        <v>0</v>
      </c>
      <c r="AK121" s="82">
        <f t="shared" ref="AK121:AP121" si="221">D199</f>
        <v>0</v>
      </c>
      <c r="AL121" s="82">
        <f t="shared" si="221"/>
        <v>0</v>
      </c>
      <c r="AM121" s="82">
        <f t="shared" si="221"/>
        <v>0</v>
      </c>
      <c r="AN121" s="82">
        <f t="shared" si="221"/>
        <v>0</v>
      </c>
      <c r="AO121" s="82">
        <f t="shared" si="221"/>
        <v>0</v>
      </c>
      <c r="AP121" s="204">
        <f t="shared" si="221"/>
        <v>0</v>
      </c>
      <c r="AQ121" s="89"/>
    </row>
    <row r="122" spans="1:45" x14ac:dyDescent="0.35">
      <c r="A122" s="203" t="s">
        <v>104</v>
      </c>
      <c r="B122" s="122">
        <f t="shared" si="205"/>
        <v>0</v>
      </c>
      <c r="C122" s="122">
        <f t="shared" si="206"/>
        <v>0</v>
      </c>
      <c r="D122" s="122">
        <f t="shared" si="207"/>
        <v>0</v>
      </c>
      <c r="E122" s="122">
        <f t="shared" si="208"/>
        <v>0</v>
      </c>
      <c r="F122" s="122">
        <f>IF(SUM($B122:E122)+AL122&lt;=40,(IF(AL122&lt;=8,AL122,8)), (IF(SUM($B122:E122)&gt;=40, 0, (IF(SUM($B122:E122)&lt;32,8,40-SUM($B122:E122))))))</f>
        <v>0</v>
      </c>
      <c r="G122" s="122">
        <f>IF(SUM($B122:E122)+AL122&lt;=40,(IF(AL122&lt;=8,0,AL122-8)), (IF(SUM($B122:E122)&gt;=40,AL122, (IF(SUM($B122:E122)&lt;32,AL122-8,AL122-F122)))))</f>
        <v>0</v>
      </c>
      <c r="H122" s="122">
        <f>IF(SUM($B122:G122)+AM122&lt;=40,(IF(AM122&lt;=8,AM122,8)), (IF(SUM($B122:G122)&gt;=40, 0, (IF(SUM($B122:G122)&lt;32,8,40-SUM($B122:G122))))))</f>
        <v>0</v>
      </c>
      <c r="I122" s="122">
        <f>IF(SUM($B122:G122)+AM122&lt;=40,(IF(AM122&lt;=8,0,AM122-8)), (IF(SUM($B122:G122)&gt;=40,AM122, (IF(SUM($B122:G122)&lt;32,AM122-8,AM122-H122)))))</f>
        <v>0</v>
      </c>
      <c r="J122" s="122">
        <f>IF(SUM($B122:I122)+AN122&lt;=40,(IF(AN122&lt;=8,AN122,8)), (IF(SUM($B122:I122)&gt;=40, 0, (IF(SUM($B122:I122)&lt;32,8,40-SUM($B122:I122))))))</f>
        <v>0</v>
      </c>
      <c r="K122" s="122">
        <f>IF(SUM($B122:I122)+AN122&lt;=40,(IF(AN122&lt;=8,0,AN122-8)), (IF(SUM($B122:I122)&gt;=40,AN122, (IF(SUM($B122:I122)&lt;32,AN122-8,AN122-J122)))))</f>
        <v>0</v>
      </c>
      <c r="L122" s="122">
        <f>IF(SUM($B122:K122)+AO122&lt;=40,(IF(AO122&lt;=8,AO122,8)), (IF(SUM($B122:K122)&gt;=40, 0, (IF(SUM($B122:K122)&lt;32,8,40-SUM($B122:K122))))))</f>
        <v>0</v>
      </c>
      <c r="M122" s="122">
        <f>IF(SUM($B122:K122)+AO122&lt;=40,(IF(AO122&lt;=8,0,AO122-8)), (IF(SUM($B122:K122)&gt;=40,AO122, (IF(SUM($B122:K122)&lt;32,AO122-8,AO122-L122)))))</f>
        <v>0</v>
      </c>
      <c r="N122" s="122">
        <f>IF(SUM($B122:M122)+AP122&lt;=40,(IF(AP122&lt;=8,AP122,8)), (IF(SUM($B122:M122)&gt;=40, 0, (IF(SUM($B122:M122)&lt;32,8,40-SUM($B122:M122))))))</f>
        <v>0</v>
      </c>
      <c r="O122" s="122">
        <f>IF(SUM($B122:M122)+AP122&lt;=40,(IF(AP122&lt;=8,0,AP122-8)), (IF(SUM($B122:M122)&gt;=40,AP122, (IF(SUM($B122:M122)&lt;32,AP122-8,AP122-N122)))))</f>
        <v>0</v>
      </c>
      <c r="P122" s="22">
        <f t="shared" si="209"/>
        <v>0</v>
      </c>
      <c r="Q122" s="168">
        <f t="shared" si="209"/>
        <v>0</v>
      </c>
      <c r="R122" s="171">
        <v>24</v>
      </c>
      <c r="S122" s="169">
        <f t="shared" si="210"/>
        <v>0</v>
      </c>
      <c r="T122" s="169">
        <f t="shared" si="211"/>
        <v>0</v>
      </c>
      <c r="U122" s="169">
        <f t="shared" si="212"/>
        <v>0</v>
      </c>
      <c r="V122" s="169">
        <f t="shared" si="213"/>
        <v>0</v>
      </c>
      <c r="W122" s="169">
        <f t="shared" si="214"/>
        <v>0</v>
      </c>
      <c r="X122" s="169">
        <f t="shared" si="215"/>
        <v>0</v>
      </c>
      <c r="Y122" s="169">
        <f t="shared" si="216"/>
        <v>0</v>
      </c>
      <c r="Z122" s="170">
        <f t="shared" si="217"/>
        <v>0</v>
      </c>
      <c r="AA122" s="170">
        <f t="shared" si="218"/>
        <v>0</v>
      </c>
      <c r="AD122" s="82">
        <f t="shared" ref="AD122" si="222">SUM(P122:Q122)</f>
        <v>0</v>
      </c>
      <c r="AE122" s="82">
        <f t="shared" si="219"/>
        <v>0</v>
      </c>
      <c r="AI122" s="203" t="str">
        <f t="shared" ref="AI122:AI125" si="223">A122</f>
        <v>John HB</v>
      </c>
      <c r="AJ122" s="82">
        <f>C185</f>
        <v>0</v>
      </c>
      <c r="AK122" s="82">
        <f t="shared" ref="AK122:AP123" si="224">D185</f>
        <v>0</v>
      </c>
      <c r="AL122" s="82">
        <f t="shared" si="224"/>
        <v>0</v>
      </c>
      <c r="AM122" s="82">
        <f t="shared" si="224"/>
        <v>0</v>
      </c>
      <c r="AN122" s="82">
        <f t="shared" si="224"/>
        <v>0</v>
      </c>
      <c r="AO122" s="82">
        <f t="shared" si="224"/>
        <v>0</v>
      </c>
      <c r="AP122" s="204">
        <f t="shared" si="224"/>
        <v>0</v>
      </c>
      <c r="AQ122" s="89"/>
    </row>
    <row r="123" spans="1:45" x14ac:dyDescent="0.35">
      <c r="A123" s="205" t="s">
        <v>105</v>
      </c>
      <c r="B123" s="122">
        <f t="shared" si="205"/>
        <v>0</v>
      </c>
      <c r="C123" s="122">
        <f t="shared" si="206"/>
        <v>0</v>
      </c>
      <c r="D123" s="122">
        <f t="shared" si="207"/>
        <v>0</v>
      </c>
      <c r="E123" s="122">
        <f t="shared" si="208"/>
        <v>0</v>
      </c>
      <c r="F123" s="122">
        <f>IF(SUM($B123:E123)+AL123&lt;=40,(IF(AL123&lt;=8,AL123,8)), (IF(SUM($B123:E123)&gt;=40, 0, (IF(SUM($B123:E123)&lt;32,8,40-SUM($B123:E123))))))</f>
        <v>0</v>
      </c>
      <c r="G123" s="122">
        <f>IF(SUM($B123:E123)+AL123&lt;=40,(IF(AL123&lt;=8,0,AL123-8)), (IF(SUM($B123:E123)&gt;=40,AL123, (IF(SUM($B123:E123)&lt;32,AL123-8,AL123-F123)))))</f>
        <v>0</v>
      </c>
      <c r="H123" s="122">
        <f>IF(SUM($B123:G123)+AM123&lt;=40,(IF(AM123&lt;=8,AM123,8)), (IF(SUM($B123:G123)&gt;=40, 0, (IF(SUM($B123:G123)&lt;32,8,40-SUM($B123:G123))))))</f>
        <v>0</v>
      </c>
      <c r="I123" s="122">
        <f>IF(SUM($B123:G123)+AM123&lt;=40,(IF(AM123&lt;=8,0,AM123-8)), (IF(SUM($B123:G123)&gt;=40,AM123, (IF(SUM($B123:G123)&lt;32,AM123-8,AM123-H123)))))</f>
        <v>0</v>
      </c>
      <c r="J123" s="122">
        <f>IF(SUM($B123:I123)+AN123&lt;=40,(IF(AN123&lt;=8,AN123,8)), (IF(SUM($B123:I123)&gt;=40, 0, (IF(SUM($B123:I123)&lt;32,8,40-SUM($B123:I123))))))</f>
        <v>0</v>
      </c>
      <c r="K123" s="122">
        <f>IF(SUM($B123:I123)+AN123&lt;=40,(IF(AN123&lt;=8,0,AN123-8)), (IF(SUM($B123:I123)&gt;=40,AN123, (IF(SUM($B123:I123)&lt;32,AN123-8,AN123-J123)))))</f>
        <v>0</v>
      </c>
      <c r="L123" s="122">
        <f>IF(SUM($B123:K123)+AO123&lt;=40,(IF(AO123&lt;=8,AO123,8)), (IF(SUM($B123:K123)&gt;=40, 0, (IF(SUM($B123:K123)&lt;32,8,40-SUM($B123:K123))))))</f>
        <v>0</v>
      </c>
      <c r="M123" s="122">
        <f>IF(SUM($B123:K123)+AO123&lt;=40,(IF(AO123&lt;=8,0,AO123-8)), (IF(SUM($B123:K123)&gt;=40,AO123, (IF(SUM($B123:K123)&lt;32,AO123-8,AO123-L123)))))</f>
        <v>0</v>
      </c>
      <c r="N123" s="122">
        <f>IF(SUM($B123:M123)+AP123&lt;=40,(IF(AP123&lt;=8,AP123,8)), (IF(SUM($B123:M123)&gt;=40, 0, (IF(SUM($B123:M123)&lt;32,8,40-SUM($B123:M123))))))</f>
        <v>0</v>
      </c>
      <c r="O123" s="122">
        <f>IF(SUM($B123:M123)+AP123&lt;=40,(IF(AP123&lt;=8,0,AP123-8)), (IF(SUM($B123:M123)&gt;=40,AP123, (IF(SUM($B123:M123)&lt;32,AP123-8,AP123-N123)))))</f>
        <v>0</v>
      </c>
      <c r="P123" s="22">
        <f t="shared" si="209"/>
        <v>0</v>
      </c>
      <c r="Q123" s="168">
        <f t="shared" si="209"/>
        <v>0</v>
      </c>
      <c r="R123" s="171">
        <v>22.5</v>
      </c>
      <c r="S123" s="169">
        <f t="shared" si="210"/>
        <v>0</v>
      </c>
      <c r="T123" s="169">
        <f t="shared" si="211"/>
        <v>0</v>
      </c>
      <c r="U123" s="169">
        <f t="shared" si="212"/>
        <v>0</v>
      </c>
      <c r="V123" s="169">
        <f t="shared" si="213"/>
        <v>0</v>
      </c>
      <c r="W123" s="169">
        <f t="shared" si="214"/>
        <v>0</v>
      </c>
      <c r="X123" s="169">
        <f t="shared" si="215"/>
        <v>0</v>
      </c>
      <c r="Y123" s="169">
        <f t="shared" si="216"/>
        <v>0</v>
      </c>
      <c r="Z123" s="170">
        <f t="shared" si="217"/>
        <v>0</v>
      </c>
      <c r="AA123" s="170">
        <f t="shared" si="218"/>
        <v>0</v>
      </c>
      <c r="AD123" s="173">
        <f t="shared" ref="AD123:AD125" si="225">SUM(P123:Q123)</f>
        <v>0</v>
      </c>
      <c r="AE123" s="82">
        <f t="shared" si="219"/>
        <v>0</v>
      </c>
      <c r="AI123" s="205" t="str">
        <f t="shared" si="223"/>
        <v>Jory</v>
      </c>
      <c r="AJ123" s="82">
        <f>C186</f>
        <v>0</v>
      </c>
      <c r="AK123" s="82">
        <f t="shared" si="224"/>
        <v>0</v>
      </c>
      <c r="AL123" s="82">
        <f t="shared" si="224"/>
        <v>0</v>
      </c>
      <c r="AM123" s="82">
        <f t="shared" si="224"/>
        <v>0</v>
      </c>
      <c r="AN123" s="82">
        <f t="shared" si="224"/>
        <v>0</v>
      </c>
      <c r="AO123" s="82">
        <f t="shared" si="224"/>
        <v>0</v>
      </c>
      <c r="AP123" s="204">
        <f t="shared" si="224"/>
        <v>0</v>
      </c>
      <c r="AQ123" s="89"/>
    </row>
    <row r="124" spans="1:45" x14ac:dyDescent="0.35">
      <c r="A124" s="203" t="s">
        <v>106</v>
      </c>
      <c r="B124" s="122">
        <f t="shared" si="205"/>
        <v>0</v>
      </c>
      <c r="C124" s="122">
        <f t="shared" si="206"/>
        <v>0</v>
      </c>
      <c r="D124" s="122">
        <f t="shared" si="207"/>
        <v>0</v>
      </c>
      <c r="E124" s="122">
        <f t="shared" si="208"/>
        <v>0</v>
      </c>
      <c r="F124" s="122">
        <f>IF(SUM($B124:E124)+AL124&lt;=40,(IF(AL124&lt;=8,AL124,8)), (IF(SUM($B124:E124)&gt;=40, 0, (IF(SUM($B124:E124)&lt;32,8,40-SUM($B124:E124))))))</f>
        <v>0</v>
      </c>
      <c r="G124" s="122">
        <f>IF(SUM($B124:E124)+AL124&lt;=40,(IF(AL124&lt;=8,0,AL124-8)), (IF(SUM($B124:E124)&gt;=40,AL124, (IF(SUM($B124:E124)&lt;32,AL124-8,AL124-F124)))))</f>
        <v>0</v>
      </c>
      <c r="H124" s="122">
        <f>IF(SUM($B124:G124)+AM124&lt;=40,(IF(AM124&lt;=8,AM124,8)), (IF(SUM($B124:G124)&gt;=40, 0, (IF(SUM($B124:G124)&lt;32,8,40-SUM($B124:G124))))))</f>
        <v>0</v>
      </c>
      <c r="I124" s="122">
        <f>IF(SUM($B124:G124)+AM124&lt;=40,(IF(AM124&lt;=8,0,AM124-8)), (IF(SUM($B124:G124)&gt;=40,AM124, (IF(SUM($B124:G124)&lt;32,AM124-8,AM124-H124)))))</f>
        <v>0</v>
      </c>
      <c r="J124" s="122">
        <f>IF(SUM($B124:I124)+AN124&lt;=40,(IF(AN124&lt;=8,AN124,8)), (IF(SUM($B124:I124)&gt;=40, 0, (IF(SUM($B124:I124)&lt;32,8,40-SUM($B124:I124))))))</f>
        <v>0</v>
      </c>
      <c r="K124" s="122">
        <f>IF(SUM($B124:I124)+AN124&lt;=40,(IF(AN124&lt;=8,0,AN124-8)), (IF(SUM($B124:I124)&gt;=40,AN124, (IF(SUM($B124:I124)&lt;32,AN124-8,AN124-J124)))))</f>
        <v>0</v>
      </c>
      <c r="L124" s="122">
        <f>IF(SUM($B124:K124)+AO124&lt;=40,(IF(AO124&lt;=8,AO124,8)), (IF(SUM($B124:K124)&gt;=40, 0, (IF(SUM($B124:K124)&lt;32,8,40-SUM($B124:K124))))))</f>
        <v>0</v>
      </c>
      <c r="M124" s="122">
        <f>IF(SUM($B124:K124)+AO124&lt;=40,(IF(AO124&lt;=8,0,AO124-8)), (IF(SUM($B124:K124)&gt;=40,AO124, (IF(SUM($B124:K124)&lt;32,AO124-8,AO124-L124)))))</f>
        <v>0</v>
      </c>
      <c r="N124" s="122">
        <f>IF(SUM($B124:M124)+AP124&lt;=40,(IF(AP124&lt;=8,AP124,8)), (IF(SUM($B124:M124)&gt;=40, 0, (IF(SUM($B124:M124)&lt;32,8,40-SUM($B124:M124))))))</f>
        <v>0</v>
      </c>
      <c r="O124" s="122">
        <f>IF(SUM($B124:M124)+AP124&lt;=40,(IF(AP124&lt;=8,0,AP124-8)), (IF(SUM($B124:M124)&gt;=40,AP124, (IF(SUM($B124:M124)&lt;32,AP124-8,AP124-N124)))))</f>
        <v>0</v>
      </c>
      <c r="P124" s="22">
        <f t="shared" si="209"/>
        <v>0</v>
      </c>
      <c r="Q124" s="168">
        <f t="shared" si="209"/>
        <v>0</v>
      </c>
      <c r="R124" s="171">
        <v>17</v>
      </c>
      <c r="S124" s="169">
        <f t="shared" si="210"/>
        <v>0</v>
      </c>
      <c r="T124" s="169">
        <f t="shared" si="211"/>
        <v>0</v>
      </c>
      <c r="U124" s="169">
        <f t="shared" si="212"/>
        <v>0</v>
      </c>
      <c r="V124" s="169">
        <f t="shared" si="213"/>
        <v>0</v>
      </c>
      <c r="W124" s="169">
        <f t="shared" si="214"/>
        <v>0</v>
      </c>
      <c r="X124" s="169">
        <f t="shared" si="215"/>
        <v>0</v>
      </c>
      <c r="Y124" s="169">
        <f t="shared" si="216"/>
        <v>0</v>
      </c>
      <c r="Z124" s="170">
        <f t="shared" si="217"/>
        <v>0</v>
      </c>
      <c r="AA124" s="170">
        <f t="shared" si="218"/>
        <v>0</v>
      </c>
      <c r="AD124" s="173">
        <f t="shared" si="225"/>
        <v>0</v>
      </c>
      <c r="AE124" s="82">
        <f t="shared" si="219"/>
        <v>0</v>
      </c>
      <c r="AI124" s="203" t="str">
        <f>A124</f>
        <v>Henry W</v>
      </c>
      <c r="AJ124" s="82">
        <f>C201</f>
        <v>0</v>
      </c>
      <c r="AK124" s="82">
        <f t="shared" ref="AK124:AP124" si="226">D201</f>
        <v>0</v>
      </c>
      <c r="AL124" s="82">
        <f t="shared" si="226"/>
        <v>0</v>
      </c>
      <c r="AM124" s="82">
        <f t="shared" si="226"/>
        <v>0</v>
      </c>
      <c r="AN124" s="82">
        <f t="shared" si="226"/>
        <v>0</v>
      </c>
      <c r="AO124" s="82">
        <f t="shared" si="226"/>
        <v>0</v>
      </c>
      <c r="AP124" s="82">
        <f t="shared" si="226"/>
        <v>0</v>
      </c>
      <c r="AQ124" s="89"/>
    </row>
    <row r="125" spans="1:45" x14ac:dyDescent="0.35">
      <c r="A125" s="203" t="s">
        <v>107</v>
      </c>
      <c r="B125" s="122">
        <f t="shared" si="205"/>
        <v>0</v>
      </c>
      <c r="C125" s="122">
        <f t="shared" si="206"/>
        <v>0</v>
      </c>
      <c r="D125" s="122">
        <f t="shared" si="207"/>
        <v>0</v>
      </c>
      <c r="E125" s="122">
        <f t="shared" si="208"/>
        <v>0</v>
      </c>
      <c r="F125" s="122">
        <f>IF(SUM($B125:E125)+AL125&lt;=40,(IF(AL125&lt;=8,AL125,8)), (IF(SUM($B125:E125)&gt;=40, 0, (IF(SUM($B125:E125)&lt;32,8,40-SUM($B125:E125))))))</f>
        <v>0</v>
      </c>
      <c r="G125" s="122">
        <f>IF(SUM($B125:E125)+AL125&lt;=40,(IF(AL125&lt;=8,0,AL125-8)), (IF(SUM($B125:E125)&gt;=40,AL125, (IF(SUM($B125:E125)&lt;32,AL125-8,AL125-F125)))))</f>
        <v>0</v>
      </c>
      <c r="H125" s="122">
        <f>IF(SUM($B125:G125)+AM125&lt;=40,(IF(AM125&lt;=8,AM125,8)), (IF(SUM($B125:G125)&gt;=40, 0, (IF(SUM($B125:G125)&lt;32,8,40-SUM($B125:G125))))))</f>
        <v>0</v>
      </c>
      <c r="I125" s="122">
        <f>IF(SUM($B125:G125)+AM125&lt;=40,(IF(AM125&lt;=8,0,AM125-8)), (IF(SUM($B125:G125)&gt;=40,AM125, (IF(SUM($B125:G125)&lt;32,AM125-8,AM125-H125)))))</f>
        <v>0</v>
      </c>
      <c r="J125" s="122">
        <f>IF(SUM($B125:I125)+AN125&lt;=40,(IF(AN125&lt;=8,AN125,8)), (IF(SUM($B125:I125)&gt;=40, 0, (IF(SUM($B125:I125)&lt;32,8,40-SUM($B125:I125))))))</f>
        <v>0</v>
      </c>
      <c r="K125" s="122">
        <f>IF(SUM($B125:I125)+AN125&lt;=40,(IF(AN125&lt;=8,0,AN125-8)), (IF(SUM($B125:I125)&gt;=40,AN125, (IF(SUM($B125:I125)&lt;32,AN125-8,AN125-J125)))))</f>
        <v>0</v>
      </c>
      <c r="L125" s="122">
        <f>IF(SUM($B125:K125)+AO125&lt;=40,(IF(AO125&lt;=8,AO125,8)), (IF(SUM($B125:K125)&gt;=40, 0, (IF(SUM($B125:K125)&lt;32,8,40-SUM($B125:K125))))))</f>
        <v>0</v>
      </c>
      <c r="M125" s="122">
        <f>IF(SUM($B125:K125)+AO125&lt;=40,(IF(AO125&lt;=8,0,AO125-8)), (IF(SUM($B125:K125)&gt;=40,AO125, (IF(SUM($B125:K125)&lt;32,AO125-8,AO125-L125)))))</f>
        <v>0</v>
      </c>
      <c r="N125" s="122">
        <f>IF(SUM($B125:M125)+AP125&lt;=40,(IF(AP125&lt;=8,AP125,8)), (IF(SUM($B125:M125)&gt;=40, 0, (IF(SUM($B125:M125)&lt;32,8,40-SUM($B125:M125))))))</f>
        <v>0</v>
      </c>
      <c r="O125" s="122">
        <f>IF(SUM($B125:M125)+AP125&lt;=40,(IF(AP125&lt;=8,0,AP125-8)), (IF(SUM($B125:M125)&gt;=40,AP125, (IF(SUM($B125:M125)&lt;32,AP125-8,AP125-N125)))))</f>
        <v>0</v>
      </c>
      <c r="P125" s="22">
        <f t="shared" si="209"/>
        <v>0</v>
      </c>
      <c r="Q125" s="168">
        <f t="shared" si="209"/>
        <v>0</v>
      </c>
      <c r="R125" s="171">
        <v>24</v>
      </c>
      <c r="S125" s="169">
        <f t="shared" si="210"/>
        <v>0</v>
      </c>
      <c r="T125" s="169">
        <f t="shared" si="211"/>
        <v>0</v>
      </c>
      <c r="U125" s="169">
        <f t="shared" si="212"/>
        <v>0</v>
      </c>
      <c r="V125" s="169">
        <f t="shared" si="213"/>
        <v>0</v>
      </c>
      <c r="W125" s="169">
        <f t="shared" si="214"/>
        <v>0</v>
      </c>
      <c r="X125" s="169">
        <f t="shared" si="215"/>
        <v>0</v>
      </c>
      <c r="Y125" s="169">
        <f t="shared" si="216"/>
        <v>0</v>
      </c>
      <c r="Z125" s="170">
        <f t="shared" si="217"/>
        <v>0</v>
      </c>
      <c r="AA125" s="170">
        <f t="shared" si="218"/>
        <v>0</v>
      </c>
      <c r="AD125" s="173">
        <f t="shared" si="225"/>
        <v>0</v>
      </c>
      <c r="AE125" s="82">
        <f t="shared" si="219"/>
        <v>0</v>
      </c>
      <c r="AI125" s="203" t="str">
        <f t="shared" si="223"/>
        <v>Joseph</v>
      </c>
      <c r="AJ125" s="82">
        <f>C194</f>
        <v>0</v>
      </c>
      <c r="AK125" s="82">
        <f t="shared" ref="AK125:AP125" si="227">D194</f>
        <v>0</v>
      </c>
      <c r="AL125" s="82">
        <f t="shared" si="227"/>
        <v>0</v>
      </c>
      <c r="AM125" s="82">
        <f t="shared" si="227"/>
        <v>0</v>
      </c>
      <c r="AN125" s="82">
        <f t="shared" si="227"/>
        <v>0</v>
      </c>
      <c r="AO125" s="82">
        <f t="shared" si="227"/>
        <v>0</v>
      </c>
      <c r="AP125" s="204">
        <f t="shared" si="227"/>
        <v>0</v>
      </c>
      <c r="AQ125" s="89"/>
    </row>
    <row r="126" spans="1:45" x14ac:dyDescent="0.35">
      <c r="A126" s="174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 t="s">
        <v>60</v>
      </c>
      <c r="Q126" s="175" t="s">
        <v>60</v>
      </c>
      <c r="R126" s="175"/>
      <c r="S126" s="176"/>
      <c r="T126" s="176"/>
      <c r="U126" s="176"/>
      <c r="V126" s="176"/>
      <c r="W126" s="176"/>
      <c r="X126" s="176"/>
      <c r="Y126" s="176"/>
      <c r="Z126" s="177"/>
      <c r="AA126" s="177"/>
      <c r="AE126" s="47"/>
      <c r="AJ126" s="128"/>
      <c r="AO126" s="13"/>
    </row>
    <row r="127" spans="1:45" x14ac:dyDescent="0.35">
      <c r="A127" s="178" t="s">
        <v>34</v>
      </c>
      <c r="B127" s="168">
        <f t="shared" ref="B127:Q127" si="228">SUM(B120:B125)</f>
        <v>0</v>
      </c>
      <c r="C127" s="168">
        <f t="shared" si="228"/>
        <v>0</v>
      </c>
      <c r="D127" s="168">
        <f t="shared" si="228"/>
        <v>0</v>
      </c>
      <c r="E127" s="168">
        <f t="shared" si="228"/>
        <v>0</v>
      </c>
      <c r="F127" s="168">
        <f t="shared" si="228"/>
        <v>0</v>
      </c>
      <c r="G127" s="168">
        <f t="shared" si="228"/>
        <v>0</v>
      </c>
      <c r="H127" s="168">
        <f t="shared" si="228"/>
        <v>0</v>
      </c>
      <c r="I127" s="168">
        <f t="shared" si="228"/>
        <v>0</v>
      </c>
      <c r="J127" s="168">
        <f t="shared" si="228"/>
        <v>0</v>
      </c>
      <c r="K127" s="168">
        <f t="shared" si="228"/>
        <v>0</v>
      </c>
      <c r="L127" s="168">
        <f t="shared" si="228"/>
        <v>0</v>
      </c>
      <c r="M127" s="168">
        <f t="shared" si="228"/>
        <v>0</v>
      </c>
      <c r="N127" s="168">
        <f t="shared" si="228"/>
        <v>0</v>
      </c>
      <c r="O127" s="168">
        <f t="shared" si="228"/>
        <v>0</v>
      </c>
      <c r="P127" s="168">
        <f t="shared" si="228"/>
        <v>0</v>
      </c>
      <c r="Q127" s="168">
        <f t="shared" si="228"/>
        <v>0</v>
      </c>
      <c r="R127" s="168"/>
      <c r="S127" s="169">
        <f t="shared" ref="S127:AA127" si="229">SUM(S120:S125)</f>
        <v>0</v>
      </c>
      <c r="T127" s="169">
        <f t="shared" si="229"/>
        <v>0</v>
      </c>
      <c r="U127" s="169">
        <f t="shared" si="229"/>
        <v>0</v>
      </c>
      <c r="V127" s="169">
        <f t="shared" si="229"/>
        <v>0</v>
      </c>
      <c r="W127" s="169">
        <f t="shared" si="229"/>
        <v>0</v>
      </c>
      <c r="X127" s="169">
        <f t="shared" si="229"/>
        <v>0</v>
      </c>
      <c r="Y127" s="169">
        <f t="shared" si="229"/>
        <v>0</v>
      </c>
      <c r="Z127" s="169">
        <f t="shared" si="229"/>
        <v>0</v>
      </c>
      <c r="AA127" s="169">
        <f t="shared" si="229"/>
        <v>0</v>
      </c>
      <c r="AB127" s="179">
        <f>AA127</f>
        <v>0</v>
      </c>
      <c r="AC127" s="180"/>
      <c r="AJ127" s="13"/>
      <c r="AO127" s="13"/>
    </row>
    <row r="128" spans="1:45" x14ac:dyDescent="0.35">
      <c r="A128" s="174"/>
      <c r="B128" s="175" t="s">
        <v>5</v>
      </c>
      <c r="C128" s="182">
        <f>SUM(B127:C127)</f>
        <v>0</v>
      </c>
      <c r="D128" s="175" t="s">
        <v>5</v>
      </c>
      <c r="E128" s="182">
        <f>SUM(D127:E127)</f>
        <v>0</v>
      </c>
      <c r="F128" s="175" t="s">
        <v>5</v>
      </c>
      <c r="G128" s="182">
        <f>SUM(F127:G127)</f>
        <v>0</v>
      </c>
      <c r="H128" s="175" t="s">
        <v>5</v>
      </c>
      <c r="I128" s="182">
        <f>SUM(H127:I127)</f>
        <v>0</v>
      </c>
      <c r="J128" s="175" t="s">
        <v>5</v>
      </c>
      <c r="K128" s="182">
        <f>SUM(J127:K127)</f>
        <v>0</v>
      </c>
      <c r="L128" s="175" t="s">
        <v>5</v>
      </c>
      <c r="M128" s="182">
        <f>SUM(L127:M127)</f>
        <v>0</v>
      </c>
      <c r="N128" s="175" t="s">
        <v>5</v>
      </c>
      <c r="O128" s="182">
        <f>SUM(N127:O127)</f>
        <v>0</v>
      </c>
      <c r="P128" s="175" t="s">
        <v>5</v>
      </c>
      <c r="Q128" s="183">
        <f>SUM(P127:Q127)</f>
        <v>0</v>
      </c>
      <c r="R128" s="182"/>
      <c r="S128" s="184"/>
      <c r="T128" s="169"/>
      <c r="U128" s="82"/>
      <c r="V128" s="82"/>
      <c r="W128" s="82"/>
      <c r="X128" s="82"/>
      <c r="Y128" s="82"/>
      <c r="Z128" s="170"/>
      <c r="AA128" s="185">
        <f>SUM(Z127:AA127)</f>
        <v>0</v>
      </c>
      <c r="AB128" s="185">
        <f>SUM(Z127:AA127)</f>
        <v>0</v>
      </c>
      <c r="AC128" s="180"/>
      <c r="AE128" s="187">
        <v>4.2</v>
      </c>
      <c r="AJ128" s="13"/>
      <c r="AO128" s="13"/>
      <c r="AS128" s="188">
        <v>5.6</v>
      </c>
    </row>
    <row r="129" spans="1:41" x14ac:dyDescent="0.35">
      <c r="C129" s="189">
        <f>S127</f>
        <v>0</v>
      </c>
      <c r="E129" s="189">
        <f>T127</f>
        <v>0</v>
      </c>
      <c r="G129" s="189">
        <f>U127</f>
        <v>0</v>
      </c>
      <c r="I129" s="189">
        <f>V127</f>
        <v>0</v>
      </c>
      <c r="K129" s="189">
        <f>W127</f>
        <v>0</v>
      </c>
      <c r="M129" s="189">
        <f>X127</f>
        <v>0</v>
      </c>
      <c r="O129" s="189">
        <f>Y127</f>
        <v>0</v>
      </c>
      <c r="AB129" s="116"/>
      <c r="AC129" s="117"/>
      <c r="AJ129" s="13"/>
      <c r="AO129" s="13"/>
    </row>
    <row r="130" spans="1:41" x14ac:dyDescent="0.35">
      <c r="L130" s="13" t="s">
        <v>61</v>
      </c>
      <c r="M130" s="13" t="s">
        <v>62</v>
      </c>
      <c r="AB130" s="191"/>
      <c r="AC130" s="192"/>
      <c r="AJ130" s="13"/>
      <c r="AO130" s="13"/>
    </row>
    <row r="131" spans="1:41" ht="15.5" x14ac:dyDescent="0.35">
      <c r="K131" s="193" t="s">
        <v>27</v>
      </c>
      <c r="L131" s="194" t="e">
        <f>Q127/Q128</f>
        <v>#DIV/0!</v>
      </c>
      <c r="M131" s="194" t="e">
        <f>AB127/AB128</f>
        <v>#DIV/0!</v>
      </c>
      <c r="AJ131" s="13"/>
      <c r="AO131" s="13"/>
    </row>
    <row r="136" spans="1:41" x14ac:dyDescent="0.35">
      <c r="C136" s="11" t="s">
        <v>0</v>
      </c>
      <c r="D136" s="11" t="s">
        <v>108</v>
      </c>
    </row>
    <row r="137" spans="1:41" x14ac:dyDescent="0.35">
      <c r="A137" s="11" t="s">
        <v>109</v>
      </c>
      <c r="C137" s="206">
        <v>43969</v>
      </c>
      <c r="D137" s="206">
        <v>43962</v>
      </c>
      <c r="E137" s="206">
        <v>43969</v>
      </c>
      <c r="F137" s="206">
        <v>43964</v>
      </c>
      <c r="G137" s="206">
        <v>43965</v>
      </c>
      <c r="H137" s="206">
        <v>43966</v>
      </c>
      <c r="I137" s="206">
        <v>43967</v>
      </c>
      <c r="J137" s="207"/>
    </row>
    <row r="138" spans="1:41" x14ac:dyDescent="0.35">
      <c r="A138" s="11" t="s">
        <v>110</v>
      </c>
      <c r="B138" s="82"/>
      <c r="C138" s="208" t="s">
        <v>16</v>
      </c>
      <c r="D138" s="208" t="s">
        <v>17</v>
      </c>
      <c r="E138" s="208" t="s">
        <v>18</v>
      </c>
      <c r="F138" s="208" t="s">
        <v>19</v>
      </c>
      <c r="G138" s="208" t="s">
        <v>20</v>
      </c>
      <c r="H138" s="208" t="s">
        <v>21</v>
      </c>
      <c r="I138" s="209" t="s">
        <v>22</v>
      </c>
      <c r="J138" s="210"/>
      <c r="O138" s="11">
        <v>562.25</v>
      </c>
      <c r="P138" s="11" t="s">
        <v>111</v>
      </c>
    </row>
    <row r="139" spans="1:41" x14ac:dyDescent="0.35">
      <c r="A139" s="11" t="s">
        <v>112</v>
      </c>
      <c r="B139" s="211" t="s">
        <v>38</v>
      </c>
      <c r="C139" s="212"/>
      <c r="D139" s="212"/>
      <c r="E139" s="212"/>
      <c r="F139" s="212"/>
      <c r="G139" s="212"/>
      <c r="H139" s="212"/>
      <c r="I139" s="212"/>
      <c r="J139" s="207"/>
      <c r="L139" s="213">
        <v>1</v>
      </c>
      <c r="O139" s="11">
        <v>800</v>
      </c>
      <c r="P139" s="11" t="s">
        <v>113</v>
      </c>
    </row>
    <row r="140" spans="1:41" x14ac:dyDescent="0.35">
      <c r="A140" s="105" t="s">
        <v>114</v>
      </c>
      <c r="B140" s="214" t="s">
        <v>84</v>
      </c>
      <c r="C140" s="212"/>
      <c r="D140" s="212"/>
      <c r="E140" s="212"/>
      <c r="F140" s="212"/>
      <c r="G140" s="212"/>
      <c r="H140" s="212"/>
      <c r="I140" s="212"/>
      <c r="J140" s="213"/>
      <c r="L140" s="213">
        <v>2</v>
      </c>
      <c r="M140" s="11" t="s">
        <v>115</v>
      </c>
    </row>
    <row r="141" spans="1:41" x14ac:dyDescent="0.35">
      <c r="A141" s="105" t="s">
        <v>116</v>
      </c>
      <c r="B141" s="214" t="s">
        <v>96</v>
      </c>
      <c r="C141" s="212"/>
      <c r="D141" s="212"/>
      <c r="E141" s="212"/>
      <c r="F141" s="212"/>
      <c r="G141" s="212"/>
      <c r="H141" s="212"/>
      <c r="I141" s="212"/>
      <c r="J141" s="213"/>
    </row>
    <row r="142" spans="1:41" x14ac:dyDescent="0.35">
      <c r="A142" s="105" t="s">
        <v>117</v>
      </c>
      <c r="B142" s="214" t="s">
        <v>118</v>
      </c>
      <c r="C142" s="212"/>
      <c r="D142" s="212"/>
      <c r="E142" s="212"/>
      <c r="F142" s="212"/>
      <c r="G142" s="212"/>
      <c r="H142" s="212"/>
      <c r="I142" s="212"/>
      <c r="J142" s="213"/>
    </row>
    <row r="143" spans="1:41" x14ac:dyDescent="0.35">
      <c r="A143" s="105" t="s">
        <v>119</v>
      </c>
      <c r="B143" s="214" t="s">
        <v>120</v>
      </c>
      <c r="C143" s="212"/>
      <c r="D143" s="212"/>
      <c r="E143" s="212"/>
      <c r="F143" s="212"/>
      <c r="G143" s="212"/>
      <c r="H143" s="212"/>
      <c r="I143" s="212"/>
      <c r="J143" s="213"/>
    </row>
    <row r="144" spans="1:41" x14ac:dyDescent="0.35">
      <c r="A144" s="105" t="s">
        <v>121</v>
      </c>
      <c r="B144" s="211" t="s">
        <v>35</v>
      </c>
      <c r="C144" s="212"/>
      <c r="D144" s="212"/>
      <c r="E144" s="212"/>
      <c r="F144" s="212"/>
      <c r="G144" s="212"/>
      <c r="H144" s="212"/>
      <c r="I144" s="212"/>
      <c r="J144" s="213"/>
    </row>
    <row r="145" spans="1:16" x14ac:dyDescent="0.35">
      <c r="A145" s="105" t="s">
        <v>122</v>
      </c>
      <c r="B145" s="214" t="s">
        <v>123</v>
      </c>
      <c r="C145" s="212"/>
      <c r="D145" s="212"/>
      <c r="E145" s="212"/>
      <c r="F145" s="212"/>
      <c r="G145" s="212"/>
      <c r="H145" s="212"/>
      <c r="I145" s="212"/>
      <c r="J145" s="213"/>
    </row>
    <row r="146" spans="1:16" x14ac:dyDescent="0.35">
      <c r="A146" s="105" t="s">
        <v>124</v>
      </c>
      <c r="B146" s="211" t="s">
        <v>37</v>
      </c>
      <c r="C146" s="212"/>
      <c r="D146" s="212"/>
      <c r="E146" s="212"/>
      <c r="F146" s="212"/>
      <c r="G146" s="212"/>
      <c r="H146" s="212"/>
      <c r="I146" s="212"/>
      <c r="J146" s="213"/>
    </row>
    <row r="147" spans="1:16" x14ac:dyDescent="0.35">
      <c r="A147" s="105" t="s">
        <v>125</v>
      </c>
      <c r="B147" s="211" t="s">
        <v>48</v>
      </c>
      <c r="C147" s="212"/>
      <c r="D147" s="212"/>
      <c r="E147" s="212"/>
      <c r="F147" s="212"/>
      <c r="G147" s="212"/>
      <c r="H147" s="212"/>
      <c r="I147" s="212"/>
      <c r="J147" s="213"/>
      <c r="L147" s="215"/>
      <c r="M147" s="11" t="s">
        <v>126</v>
      </c>
      <c r="N147" s="11" t="s">
        <v>127</v>
      </c>
      <c r="O147" s="11" t="s">
        <v>128</v>
      </c>
      <c r="P147" s="11" t="s">
        <v>129</v>
      </c>
    </row>
    <row r="148" spans="1:16" x14ac:dyDescent="0.35">
      <c r="A148" s="105" t="s">
        <v>130</v>
      </c>
      <c r="B148" s="211" t="s">
        <v>53</v>
      </c>
      <c r="C148" s="212"/>
      <c r="D148" s="212"/>
      <c r="E148" s="212"/>
      <c r="F148" s="212"/>
      <c r="G148" s="212"/>
      <c r="H148" s="212"/>
      <c r="I148" s="212"/>
      <c r="J148" s="216" t="s">
        <v>126</v>
      </c>
      <c r="K148" s="13">
        <v>1</v>
      </c>
      <c r="L148" s="11">
        <v>1</v>
      </c>
    </row>
    <row r="149" spans="1:16" x14ac:dyDescent="0.35">
      <c r="A149" s="105" t="s">
        <v>131</v>
      </c>
      <c r="B149" s="211" t="s">
        <v>50</v>
      </c>
      <c r="C149" s="217"/>
      <c r="D149" s="212"/>
      <c r="E149" s="212"/>
      <c r="F149" s="212"/>
      <c r="G149" s="212"/>
      <c r="H149" s="212"/>
      <c r="I149" s="212"/>
      <c r="J149" s="216" t="s">
        <v>127</v>
      </c>
      <c r="K149" s="13">
        <v>4</v>
      </c>
      <c r="L149" s="11">
        <v>2</v>
      </c>
    </row>
    <row r="150" spans="1:16" x14ac:dyDescent="0.35">
      <c r="A150" s="105" t="s">
        <v>132</v>
      </c>
      <c r="B150" s="214" t="s">
        <v>94</v>
      </c>
      <c r="C150" s="212"/>
      <c r="D150" s="212"/>
      <c r="E150" s="212"/>
      <c r="F150" s="212"/>
      <c r="G150" s="212"/>
      <c r="H150" s="212"/>
      <c r="I150" s="212"/>
      <c r="J150" s="216" t="s">
        <v>128</v>
      </c>
      <c r="K150" s="13">
        <v>3</v>
      </c>
      <c r="L150" s="11">
        <v>3</v>
      </c>
    </row>
    <row r="151" spans="1:16" x14ac:dyDescent="0.35">
      <c r="A151" s="105" t="s">
        <v>133</v>
      </c>
      <c r="B151" s="214" t="s">
        <v>134</v>
      </c>
      <c r="C151" s="212"/>
      <c r="D151" s="212"/>
      <c r="E151" s="212"/>
      <c r="F151" s="212"/>
      <c r="G151" s="212"/>
      <c r="H151" s="212"/>
      <c r="I151" s="212"/>
      <c r="J151" s="218" t="s">
        <v>129</v>
      </c>
      <c r="K151" s="13">
        <v>2</v>
      </c>
      <c r="L151" s="11">
        <v>4</v>
      </c>
    </row>
    <row r="152" spans="1:16" x14ac:dyDescent="0.35">
      <c r="A152" s="105" t="s">
        <v>135</v>
      </c>
      <c r="B152" s="211" t="s">
        <v>136</v>
      </c>
      <c r="C152" s="212"/>
      <c r="D152" s="212"/>
      <c r="E152" s="212"/>
      <c r="F152" s="212"/>
      <c r="G152" s="212"/>
      <c r="H152" s="212"/>
      <c r="I152" s="212"/>
      <c r="J152" s="218" t="s">
        <v>126</v>
      </c>
      <c r="K152" s="13">
        <v>6</v>
      </c>
      <c r="L152" s="11">
        <v>5</v>
      </c>
    </row>
    <row r="153" spans="1:16" x14ac:dyDescent="0.35">
      <c r="A153" s="105" t="s">
        <v>137</v>
      </c>
      <c r="B153" s="211" t="s">
        <v>138</v>
      </c>
      <c r="C153" s="212"/>
      <c r="D153" s="212"/>
      <c r="E153" s="212"/>
      <c r="F153" s="212"/>
      <c r="G153" s="212"/>
      <c r="H153" s="212"/>
      <c r="I153" s="212"/>
      <c r="J153" s="218" t="s">
        <v>126</v>
      </c>
      <c r="K153" s="13">
        <v>5</v>
      </c>
      <c r="L153" s="11">
        <v>6</v>
      </c>
    </row>
    <row r="154" spans="1:16" x14ac:dyDescent="0.35">
      <c r="A154" s="105" t="s">
        <v>139</v>
      </c>
      <c r="B154" s="211" t="s">
        <v>49</v>
      </c>
      <c r="C154" s="212"/>
      <c r="D154" s="212"/>
      <c r="E154" s="212"/>
      <c r="F154" s="212"/>
      <c r="G154" s="212"/>
      <c r="H154" s="212"/>
      <c r="I154" s="212"/>
      <c r="J154" s="219" t="s">
        <v>127</v>
      </c>
      <c r="K154" s="13">
        <v>7</v>
      </c>
      <c r="L154" s="11">
        <v>7</v>
      </c>
    </row>
    <row r="155" spans="1:16" x14ac:dyDescent="0.35">
      <c r="A155" s="105" t="s">
        <v>140</v>
      </c>
      <c r="B155" s="211" t="s">
        <v>44</v>
      </c>
      <c r="C155" s="212"/>
      <c r="D155" s="212"/>
      <c r="E155" s="212"/>
      <c r="F155" s="220"/>
      <c r="G155" s="212"/>
      <c r="H155" s="212"/>
      <c r="I155" s="212"/>
      <c r="J155" s="218" t="s">
        <v>128</v>
      </c>
      <c r="K155" s="13">
        <v>4</v>
      </c>
      <c r="L155" s="11">
        <v>8</v>
      </c>
    </row>
    <row r="156" spans="1:16" x14ac:dyDescent="0.35">
      <c r="A156" s="105" t="s">
        <v>141</v>
      </c>
      <c r="B156" s="214" t="s">
        <v>142</v>
      </c>
      <c r="C156" s="212"/>
      <c r="D156" s="212"/>
      <c r="E156" s="212"/>
      <c r="F156" s="212"/>
      <c r="G156" s="212"/>
      <c r="H156" s="212"/>
      <c r="I156" s="212"/>
      <c r="J156" s="218" t="s">
        <v>128</v>
      </c>
      <c r="K156" s="13">
        <v>8</v>
      </c>
      <c r="L156" s="11">
        <v>9</v>
      </c>
    </row>
    <row r="157" spans="1:16" x14ac:dyDescent="0.35">
      <c r="A157" s="105" t="s">
        <v>143</v>
      </c>
      <c r="B157" s="211" t="s">
        <v>31</v>
      </c>
      <c r="C157" s="212"/>
      <c r="D157" s="212"/>
      <c r="E157" s="212"/>
      <c r="F157" s="212"/>
      <c r="G157" s="212"/>
      <c r="H157" s="212"/>
      <c r="I157" s="212"/>
      <c r="J157" s="218" t="s">
        <v>128</v>
      </c>
      <c r="K157" s="13">
        <v>9</v>
      </c>
      <c r="L157" s="11">
        <v>10</v>
      </c>
    </row>
    <row r="158" spans="1:16" x14ac:dyDescent="0.35">
      <c r="A158" s="105" t="s">
        <v>144</v>
      </c>
      <c r="B158" s="211" t="s">
        <v>51</v>
      </c>
      <c r="C158" s="221"/>
      <c r="D158" s="212"/>
      <c r="E158" s="212"/>
      <c r="F158" s="212"/>
      <c r="G158" s="212"/>
      <c r="H158" s="212"/>
      <c r="I158" s="212"/>
      <c r="J158" s="219" t="s">
        <v>127</v>
      </c>
      <c r="K158" s="13">
        <v>5</v>
      </c>
    </row>
    <row r="159" spans="1:16" x14ac:dyDescent="0.35">
      <c r="A159" s="105" t="s">
        <v>145</v>
      </c>
      <c r="B159" s="211" t="s">
        <v>56</v>
      </c>
      <c r="C159" s="212"/>
      <c r="D159" s="212"/>
      <c r="E159" s="212"/>
      <c r="F159" s="212"/>
      <c r="G159" s="212"/>
      <c r="H159" s="212"/>
      <c r="I159" s="212"/>
      <c r="J159" s="219" t="s">
        <v>126</v>
      </c>
      <c r="K159" s="13">
        <v>3</v>
      </c>
    </row>
    <row r="160" spans="1:16" x14ac:dyDescent="0.35">
      <c r="A160" s="105" t="s">
        <v>146</v>
      </c>
      <c r="B160" s="211" t="s">
        <v>93</v>
      </c>
      <c r="C160" s="212"/>
      <c r="D160" s="212"/>
      <c r="E160" s="212"/>
      <c r="F160" s="212"/>
      <c r="G160" s="212"/>
      <c r="H160" s="212"/>
      <c r="I160" s="212"/>
      <c r="J160" s="219" t="s">
        <v>129</v>
      </c>
      <c r="K160" s="13">
        <v>6</v>
      </c>
    </row>
    <row r="161" spans="1:11" x14ac:dyDescent="0.35">
      <c r="A161" s="105" t="s">
        <v>147</v>
      </c>
      <c r="B161" s="211" t="s">
        <v>46</v>
      </c>
      <c r="C161" s="212"/>
      <c r="D161" s="212"/>
      <c r="E161" s="212"/>
      <c r="F161" s="212"/>
      <c r="G161" s="212"/>
      <c r="H161" s="212"/>
      <c r="I161" s="212"/>
      <c r="J161" s="213" t="s">
        <v>129</v>
      </c>
      <c r="K161" s="13">
        <v>3</v>
      </c>
    </row>
    <row r="162" spans="1:11" x14ac:dyDescent="0.35">
      <c r="A162" s="105" t="s">
        <v>148</v>
      </c>
      <c r="B162" s="211" t="s">
        <v>149</v>
      </c>
      <c r="C162" s="212"/>
      <c r="D162" s="212"/>
      <c r="E162" s="212"/>
      <c r="F162" s="212"/>
      <c r="G162" s="212"/>
      <c r="H162" s="212"/>
      <c r="I162" s="212"/>
      <c r="J162" s="216" t="s">
        <v>126</v>
      </c>
      <c r="K162" s="13">
        <v>7</v>
      </c>
    </row>
    <row r="163" spans="1:11" x14ac:dyDescent="0.35">
      <c r="A163" s="105" t="s">
        <v>150</v>
      </c>
      <c r="B163" s="211" t="s">
        <v>40</v>
      </c>
      <c r="C163" s="212"/>
      <c r="D163" s="212"/>
      <c r="E163" s="212"/>
      <c r="F163" s="212"/>
      <c r="G163" s="212"/>
      <c r="H163" s="212"/>
      <c r="I163" s="212"/>
      <c r="J163" s="218"/>
    </row>
    <row r="164" spans="1:11" x14ac:dyDescent="0.35">
      <c r="A164" s="105" t="s">
        <v>151</v>
      </c>
      <c r="B164" s="214" t="s">
        <v>152</v>
      </c>
      <c r="C164" s="212"/>
      <c r="D164" s="212"/>
      <c r="E164" s="212"/>
      <c r="F164" s="212"/>
      <c r="G164" s="212"/>
      <c r="H164" s="212"/>
      <c r="I164" s="212"/>
      <c r="J164" s="213"/>
    </row>
    <row r="165" spans="1:11" x14ac:dyDescent="0.35">
      <c r="A165" s="105" t="s">
        <v>153</v>
      </c>
      <c r="B165" s="214" t="s">
        <v>154</v>
      </c>
      <c r="C165" s="212"/>
      <c r="D165" s="212"/>
      <c r="E165" s="212"/>
      <c r="F165" s="212"/>
      <c r="G165" s="212"/>
      <c r="H165" s="212"/>
      <c r="I165" s="212"/>
      <c r="J165" s="213"/>
    </row>
    <row r="166" spans="1:11" x14ac:dyDescent="0.35">
      <c r="A166" s="105" t="s">
        <v>155</v>
      </c>
      <c r="B166" s="211" t="s">
        <v>55</v>
      </c>
      <c r="C166" s="212"/>
      <c r="D166" s="212"/>
      <c r="E166" s="212"/>
      <c r="F166" s="212"/>
      <c r="G166" s="212"/>
      <c r="H166" s="212"/>
      <c r="I166" s="212"/>
      <c r="J166" s="213"/>
    </row>
    <row r="167" spans="1:11" x14ac:dyDescent="0.35">
      <c r="A167" s="105" t="s">
        <v>156</v>
      </c>
      <c r="B167" s="211" t="s">
        <v>52</v>
      </c>
      <c r="C167" s="212"/>
      <c r="D167" s="212"/>
      <c r="E167" s="212"/>
      <c r="F167" s="212"/>
      <c r="G167" s="212"/>
      <c r="H167" s="212"/>
      <c r="I167" s="212"/>
      <c r="J167" s="213"/>
    </row>
    <row r="168" spans="1:11" x14ac:dyDescent="0.35">
      <c r="A168" s="105" t="s">
        <v>157</v>
      </c>
      <c r="B168" s="211" t="s">
        <v>58</v>
      </c>
      <c r="C168" s="212"/>
      <c r="D168" s="212"/>
      <c r="E168" s="212"/>
      <c r="F168" s="212"/>
      <c r="G168" s="212"/>
      <c r="H168" s="212"/>
      <c r="I168" s="212"/>
      <c r="J168" s="216"/>
    </row>
    <row r="169" spans="1:11" x14ac:dyDescent="0.35">
      <c r="A169" s="105" t="s">
        <v>158</v>
      </c>
      <c r="B169" s="214" t="s">
        <v>159</v>
      </c>
      <c r="C169" s="212"/>
      <c r="D169" s="212"/>
      <c r="E169" s="212"/>
      <c r="F169" s="212"/>
      <c r="G169" s="212"/>
      <c r="H169" s="212"/>
      <c r="I169" s="212"/>
      <c r="J169" s="213"/>
    </row>
    <row r="170" spans="1:11" x14ac:dyDescent="0.35">
      <c r="A170" s="105" t="s">
        <v>160</v>
      </c>
      <c r="B170" s="211" t="s">
        <v>161</v>
      </c>
      <c r="C170" s="212"/>
      <c r="D170" s="212"/>
      <c r="E170" s="212"/>
      <c r="F170" s="212"/>
      <c r="G170" s="212"/>
      <c r="H170" s="212"/>
      <c r="I170" s="212"/>
      <c r="J170" s="213"/>
    </row>
    <row r="171" spans="1:11" x14ac:dyDescent="0.35">
      <c r="A171" s="105" t="s">
        <v>162</v>
      </c>
      <c r="B171" s="214" t="s">
        <v>163</v>
      </c>
      <c r="C171" s="212"/>
      <c r="D171" s="212"/>
      <c r="E171" s="212"/>
      <c r="F171" s="212"/>
      <c r="G171" s="212"/>
      <c r="H171" s="212"/>
      <c r="I171" s="212"/>
      <c r="J171" s="213"/>
    </row>
    <row r="172" spans="1:11" x14ac:dyDescent="0.35">
      <c r="A172" s="105" t="s">
        <v>164</v>
      </c>
      <c r="B172" s="214" t="s">
        <v>165</v>
      </c>
      <c r="C172" s="212"/>
      <c r="D172" s="212"/>
      <c r="E172" s="212"/>
      <c r="F172" s="212"/>
      <c r="G172" s="212"/>
      <c r="H172" s="212"/>
      <c r="I172" s="212"/>
      <c r="J172" s="218"/>
    </row>
    <row r="173" spans="1:11" x14ac:dyDescent="0.35">
      <c r="A173" s="105" t="s">
        <v>166</v>
      </c>
      <c r="B173" s="214" t="s">
        <v>167</v>
      </c>
      <c r="C173" s="212"/>
      <c r="D173" s="212"/>
      <c r="E173" s="212"/>
      <c r="F173" s="212"/>
      <c r="G173" s="212"/>
      <c r="H173" s="212"/>
      <c r="I173" s="212"/>
      <c r="J173" s="218"/>
    </row>
    <row r="174" spans="1:11" ht="17.25" customHeight="1" x14ac:dyDescent="0.35">
      <c r="A174" s="105" t="s">
        <v>168</v>
      </c>
      <c r="B174" s="211" t="s">
        <v>54</v>
      </c>
      <c r="C174" s="212"/>
      <c r="D174" s="212"/>
      <c r="E174" s="212"/>
      <c r="F174" s="212"/>
      <c r="G174" s="212"/>
      <c r="H174" s="212"/>
      <c r="I174" s="212"/>
      <c r="J174" s="218"/>
    </row>
    <row r="175" spans="1:11" x14ac:dyDescent="0.35">
      <c r="A175" s="105" t="s">
        <v>169</v>
      </c>
      <c r="B175" s="214" t="s">
        <v>170</v>
      </c>
      <c r="C175" s="212"/>
      <c r="D175" s="212"/>
      <c r="E175" s="212"/>
      <c r="F175" s="212"/>
      <c r="G175" s="212"/>
      <c r="H175" s="212"/>
      <c r="I175" s="212"/>
      <c r="J175" s="218"/>
    </row>
    <row r="176" spans="1:11" x14ac:dyDescent="0.35">
      <c r="A176" s="105" t="s">
        <v>171</v>
      </c>
      <c r="B176" s="214" t="s">
        <v>92</v>
      </c>
      <c r="C176" s="212"/>
      <c r="D176" s="212"/>
      <c r="E176" s="212"/>
      <c r="F176" s="212"/>
      <c r="G176" s="212"/>
      <c r="H176" s="212"/>
      <c r="I176" s="212"/>
      <c r="J176" s="218"/>
    </row>
    <row r="177" spans="1:10" x14ac:dyDescent="0.35">
      <c r="A177" s="105" t="s">
        <v>172</v>
      </c>
      <c r="B177" s="211" t="s">
        <v>36</v>
      </c>
      <c r="C177" s="217"/>
      <c r="D177" s="212"/>
      <c r="E177" s="212"/>
      <c r="F177" s="212"/>
      <c r="G177" s="212"/>
      <c r="H177" s="212"/>
      <c r="I177" s="212"/>
      <c r="J177" s="218"/>
    </row>
    <row r="178" spans="1:10" x14ac:dyDescent="0.35">
      <c r="A178" s="105" t="s">
        <v>173</v>
      </c>
      <c r="B178" s="211" t="s">
        <v>69</v>
      </c>
      <c r="C178" s="212"/>
      <c r="D178" s="212"/>
      <c r="E178" s="212"/>
      <c r="F178" s="212"/>
      <c r="G178" s="212"/>
      <c r="H178" s="212"/>
      <c r="I178" s="212"/>
      <c r="J178" s="218"/>
    </row>
    <row r="179" spans="1:10" x14ac:dyDescent="0.35">
      <c r="A179" s="105" t="s">
        <v>174</v>
      </c>
      <c r="B179" s="211" t="s">
        <v>175</v>
      </c>
      <c r="C179" s="212"/>
      <c r="D179" s="212"/>
      <c r="E179" s="212"/>
      <c r="F179" s="212"/>
      <c r="G179" s="212"/>
      <c r="H179" s="212"/>
      <c r="I179" s="212"/>
      <c r="J179" s="218"/>
    </row>
    <row r="180" spans="1:10" x14ac:dyDescent="0.35">
      <c r="A180" s="105" t="s">
        <v>176</v>
      </c>
      <c r="B180" s="211" t="s">
        <v>33</v>
      </c>
      <c r="C180" s="217"/>
      <c r="D180" s="212"/>
      <c r="E180" s="212"/>
      <c r="F180" s="212"/>
      <c r="G180" s="212"/>
      <c r="H180" s="212"/>
      <c r="I180" s="212"/>
      <c r="J180" s="218"/>
    </row>
    <row r="181" spans="1:10" x14ac:dyDescent="0.35">
      <c r="A181" s="105" t="s">
        <v>177</v>
      </c>
      <c r="B181" s="214" t="s">
        <v>79</v>
      </c>
      <c r="C181" s="212"/>
      <c r="D181" s="212"/>
      <c r="E181" s="212"/>
      <c r="F181" s="212"/>
      <c r="G181" s="212"/>
      <c r="H181" s="212"/>
      <c r="I181" s="212"/>
      <c r="J181" s="218"/>
    </row>
    <row r="182" spans="1:10" x14ac:dyDescent="0.35">
      <c r="A182" s="105" t="s">
        <v>178</v>
      </c>
      <c r="B182" s="105" t="s">
        <v>179</v>
      </c>
      <c r="C182" s="212"/>
      <c r="D182" s="212"/>
      <c r="E182" s="212"/>
      <c r="F182" s="212"/>
      <c r="G182" s="212"/>
      <c r="H182" s="212"/>
      <c r="I182" s="212"/>
    </row>
    <row r="183" spans="1:10" x14ac:dyDescent="0.35">
      <c r="A183" s="222" t="s">
        <v>180</v>
      </c>
      <c r="B183" s="223" t="s">
        <v>102</v>
      </c>
      <c r="C183" s="212"/>
      <c r="D183" s="212"/>
      <c r="E183" s="212"/>
      <c r="F183" s="212"/>
      <c r="G183" s="212"/>
      <c r="H183" s="212"/>
      <c r="I183" s="224"/>
    </row>
    <row r="184" spans="1:10" x14ac:dyDescent="0.35">
      <c r="A184" s="105" t="s">
        <v>181</v>
      </c>
      <c r="B184" s="105" t="s">
        <v>182</v>
      </c>
      <c r="C184" s="212"/>
      <c r="D184" s="212"/>
      <c r="E184" s="212"/>
      <c r="F184" s="212"/>
      <c r="G184" s="212"/>
      <c r="H184" s="212"/>
      <c r="I184" s="212"/>
    </row>
    <row r="185" spans="1:10" x14ac:dyDescent="0.35">
      <c r="A185" s="222" t="s">
        <v>183</v>
      </c>
      <c r="B185" s="222" t="s">
        <v>104</v>
      </c>
      <c r="C185" s="212"/>
      <c r="D185" s="212"/>
      <c r="E185" s="212"/>
      <c r="F185" s="212"/>
      <c r="G185" s="212"/>
      <c r="H185" s="212"/>
      <c r="I185" s="212"/>
    </row>
    <row r="186" spans="1:10" x14ac:dyDescent="0.35">
      <c r="A186" s="222" t="s">
        <v>184</v>
      </c>
      <c r="B186" s="222" t="s">
        <v>105</v>
      </c>
      <c r="C186" s="212"/>
      <c r="D186" s="212"/>
      <c r="E186" s="212"/>
      <c r="F186" s="212"/>
      <c r="G186" s="212"/>
      <c r="H186" s="212"/>
      <c r="I186" s="212"/>
    </row>
    <row r="187" spans="1:10" x14ac:dyDescent="0.35">
      <c r="A187" s="105" t="s">
        <v>185</v>
      </c>
      <c r="B187" s="105" t="s">
        <v>65</v>
      </c>
      <c r="C187" s="212"/>
      <c r="D187" s="212"/>
      <c r="E187" s="212"/>
      <c r="F187" s="212"/>
      <c r="G187" s="212"/>
      <c r="H187" s="212"/>
      <c r="I187" s="212"/>
    </row>
    <row r="188" spans="1:10" x14ac:dyDescent="0.35">
      <c r="A188" s="105" t="s">
        <v>186</v>
      </c>
      <c r="B188" s="184" t="s">
        <v>77</v>
      </c>
      <c r="C188" s="212"/>
      <c r="D188" s="212"/>
      <c r="E188" s="212"/>
      <c r="F188" s="212"/>
      <c r="G188" s="212"/>
      <c r="H188" s="212"/>
      <c r="I188" s="212"/>
      <c r="J188" s="216"/>
    </row>
    <row r="189" spans="1:10" x14ac:dyDescent="0.35">
      <c r="A189" s="105" t="s">
        <v>187</v>
      </c>
      <c r="B189" s="105" t="s">
        <v>78</v>
      </c>
      <c r="C189" s="212"/>
      <c r="D189" s="212"/>
      <c r="E189" s="212"/>
      <c r="F189" s="212"/>
      <c r="G189" s="212"/>
      <c r="H189" s="212"/>
      <c r="I189" s="212"/>
    </row>
    <row r="190" spans="1:10" x14ac:dyDescent="0.35">
      <c r="A190" s="105" t="s">
        <v>188</v>
      </c>
      <c r="B190" s="105" t="s">
        <v>189</v>
      </c>
      <c r="C190" s="212"/>
      <c r="D190" s="212"/>
      <c r="E190" s="212"/>
      <c r="F190" s="212"/>
      <c r="G190" s="212"/>
      <c r="H190" s="212"/>
      <c r="I190" s="212"/>
    </row>
    <row r="191" spans="1:10" x14ac:dyDescent="0.35">
      <c r="A191" s="105" t="s">
        <v>190</v>
      </c>
      <c r="B191" s="105" t="s">
        <v>191</v>
      </c>
      <c r="C191" s="212"/>
      <c r="D191" s="212"/>
      <c r="E191" s="212"/>
      <c r="F191" s="212"/>
      <c r="G191" s="212"/>
      <c r="H191" s="212"/>
      <c r="I191" s="212"/>
    </row>
    <row r="192" spans="1:10" x14ac:dyDescent="0.35">
      <c r="A192" s="105" t="s">
        <v>192</v>
      </c>
      <c r="B192" s="105" t="s">
        <v>193</v>
      </c>
      <c r="C192" s="212"/>
      <c r="D192" s="212"/>
      <c r="E192" s="212"/>
      <c r="F192" s="212"/>
      <c r="G192" s="212"/>
      <c r="H192" s="212"/>
      <c r="I192" s="224"/>
    </row>
    <row r="193" spans="1:9" x14ac:dyDescent="0.35">
      <c r="A193" s="105" t="s">
        <v>194</v>
      </c>
      <c r="B193" s="105" t="s">
        <v>195</v>
      </c>
      <c r="C193" s="212"/>
      <c r="D193" s="212"/>
      <c r="E193" s="212"/>
      <c r="F193" s="212"/>
      <c r="G193" s="212"/>
      <c r="H193" s="212"/>
      <c r="I193" s="212"/>
    </row>
    <row r="194" spans="1:9" x14ac:dyDescent="0.35">
      <c r="A194" s="222" t="s">
        <v>196</v>
      </c>
      <c r="B194" s="222" t="s">
        <v>107</v>
      </c>
      <c r="C194" s="212"/>
      <c r="D194" s="212"/>
      <c r="E194" s="212"/>
      <c r="F194" s="212"/>
      <c r="G194" s="212"/>
      <c r="H194" s="212"/>
      <c r="I194" s="212"/>
    </row>
    <row r="195" spans="1:9" x14ac:dyDescent="0.35">
      <c r="A195" s="105" t="s">
        <v>197</v>
      </c>
      <c r="B195" s="105" t="s">
        <v>198</v>
      </c>
      <c r="C195" s="212"/>
      <c r="D195" s="212"/>
      <c r="E195" s="212"/>
      <c r="F195" s="212"/>
      <c r="G195" s="212"/>
      <c r="H195" s="212"/>
      <c r="I195" s="212"/>
    </row>
    <row r="196" spans="1:9" x14ac:dyDescent="0.35">
      <c r="A196" s="105" t="s">
        <v>199</v>
      </c>
      <c r="B196" s="105" t="s">
        <v>200</v>
      </c>
      <c r="C196" s="212"/>
      <c r="D196" s="212"/>
      <c r="E196" s="212"/>
      <c r="F196" s="212"/>
      <c r="G196" s="212"/>
      <c r="H196" s="212"/>
      <c r="I196" s="212"/>
    </row>
    <row r="197" spans="1:9" x14ac:dyDescent="0.35">
      <c r="A197" s="105" t="s">
        <v>201</v>
      </c>
      <c r="B197" s="105" t="s">
        <v>202</v>
      </c>
      <c r="C197" s="212"/>
      <c r="D197" s="212"/>
      <c r="E197" s="212"/>
      <c r="F197" s="212"/>
      <c r="G197" s="212"/>
      <c r="H197" s="212"/>
      <c r="I197" s="212"/>
    </row>
    <row r="198" spans="1:9" x14ac:dyDescent="0.35">
      <c r="A198" s="105" t="s">
        <v>203</v>
      </c>
      <c r="B198" s="105" t="s">
        <v>204</v>
      </c>
      <c r="C198" s="212"/>
      <c r="D198" s="212"/>
      <c r="E198" s="212"/>
      <c r="F198" s="212"/>
      <c r="G198" s="212"/>
      <c r="H198" s="212"/>
      <c r="I198" s="212"/>
    </row>
    <row r="199" spans="1:9" x14ac:dyDescent="0.35">
      <c r="A199" s="222" t="s">
        <v>205</v>
      </c>
      <c r="B199" s="222" t="s">
        <v>103</v>
      </c>
      <c r="C199" s="212"/>
      <c r="D199" s="212"/>
      <c r="E199" s="212"/>
      <c r="F199" s="212"/>
      <c r="G199" s="212"/>
      <c r="H199" s="212"/>
      <c r="I199" s="212"/>
    </row>
    <row r="200" spans="1:9" x14ac:dyDescent="0.35">
      <c r="A200" s="105" t="s">
        <v>206</v>
      </c>
      <c r="B200" s="105" t="s">
        <v>80</v>
      </c>
      <c r="C200" s="212"/>
      <c r="D200" s="212"/>
      <c r="E200" s="212"/>
      <c r="F200" s="212"/>
      <c r="G200" s="212"/>
      <c r="H200" s="212"/>
      <c r="I200" s="212"/>
    </row>
    <row r="201" spans="1:9" x14ac:dyDescent="0.35">
      <c r="A201" s="222" t="s">
        <v>207</v>
      </c>
      <c r="B201" s="222" t="s">
        <v>106</v>
      </c>
      <c r="C201" s="212"/>
      <c r="D201" s="212"/>
      <c r="E201" s="212"/>
      <c r="F201" s="212"/>
      <c r="G201" s="212"/>
      <c r="H201" s="212"/>
      <c r="I201" s="212"/>
    </row>
    <row r="202" spans="1:9" x14ac:dyDescent="0.35">
      <c r="A202" s="105" t="s">
        <v>208</v>
      </c>
      <c r="B202" s="105" t="s">
        <v>68</v>
      </c>
      <c r="C202" s="212"/>
      <c r="D202" s="212"/>
      <c r="E202" s="212"/>
      <c r="F202" s="212"/>
      <c r="G202" s="212"/>
      <c r="H202" s="212"/>
      <c r="I202" s="212"/>
    </row>
    <row r="203" spans="1:9" x14ac:dyDescent="0.35">
      <c r="A203" s="225"/>
      <c r="B203" s="225"/>
      <c r="C203" s="226"/>
      <c r="D203" s="226"/>
      <c r="E203" s="226"/>
      <c r="F203" s="226"/>
      <c r="G203" s="226"/>
      <c r="H203" s="226"/>
      <c r="I203" s="227"/>
    </row>
    <row r="206" spans="1:9" x14ac:dyDescent="0.35">
      <c r="B206" s="215"/>
      <c r="C206" s="11" t="s">
        <v>209</v>
      </c>
    </row>
    <row r="207" spans="1:9" x14ac:dyDescent="0.35">
      <c r="B207" s="228"/>
      <c r="C207" s="11" t="s">
        <v>210</v>
      </c>
    </row>
    <row r="208" spans="1:9" x14ac:dyDescent="0.35">
      <c r="B208" s="229"/>
      <c r="C208" s="11" t="s">
        <v>211</v>
      </c>
    </row>
  </sheetData>
  <protectedRanges>
    <protectedRange password="C5CA" sqref="B203:I203 B189:B191 B193:B200 B202 B182:B187" name="hours_1_1" securityDescriptor="O:WDG:WDD:(A;;CC;;;S-1-5-21-125726216-1320121693-1539857752-19157)(A;;CC;;;S-1-5-21-125726216-1320121693-1539857752-15190)(A;;CC;;;S-1-5-21-125726216-1320121693-1539857752-29966)"/>
    <protectedRange password="C5CA" sqref="B192" name="hours_1_1_1" securityDescriptor="O:WDG:WDD:(A;;CC;;;S-1-5-21-125726216-1320121693-1539857752-19157)(A;;CC;;;S-1-5-21-125726216-1320121693-1539857752-15190)(A;;CC;;;S-1-5-21-125726216-1320121693-1539857752-29966)"/>
    <protectedRange password="C5CA" sqref="B201" name="hours_1_1_2" securityDescriptor="O:WDG:WDD:(A;;CC;;;S-1-5-21-125726216-1320121693-1539857752-19157)(A;;CC;;;S-1-5-21-125726216-1320121693-1539857752-15190)(A;;CC;;;S-1-5-21-125726216-1320121693-1539857752-29966)"/>
  </protectedRanges>
  <mergeCells count="58">
    <mergeCell ref="L118:M118"/>
    <mergeCell ref="N118:O118"/>
    <mergeCell ref="N91:O91"/>
    <mergeCell ref="A117:C117"/>
    <mergeCell ref="D117:Q117"/>
    <mergeCell ref="S117:Y117"/>
    <mergeCell ref="Z117:AA117"/>
    <mergeCell ref="B118:C118"/>
    <mergeCell ref="D118:E118"/>
    <mergeCell ref="F118:G118"/>
    <mergeCell ref="H118:I118"/>
    <mergeCell ref="J118:K118"/>
    <mergeCell ref="B91:C91"/>
    <mergeCell ref="D91:E91"/>
    <mergeCell ref="F91:G91"/>
    <mergeCell ref="H91:I91"/>
    <mergeCell ref="J91:K91"/>
    <mergeCell ref="L91:M91"/>
    <mergeCell ref="L70:M70"/>
    <mergeCell ref="N70:O70"/>
    <mergeCell ref="A90:C90"/>
    <mergeCell ref="D90:Q90"/>
    <mergeCell ref="S90:Y90"/>
    <mergeCell ref="Z90:AA90"/>
    <mergeCell ref="N53:O53"/>
    <mergeCell ref="A69:C69"/>
    <mergeCell ref="D69:Q69"/>
    <mergeCell ref="S69:Y69"/>
    <mergeCell ref="Z69:AA69"/>
    <mergeCell ref="B70:C70"/>
    <mergeCell ref="D70:E70"/>
    <mergeCell ref="F70:G70"/>
    <mergeCell ref="H70:I70"/>
    <mergeCell ref="J70:K70"/>
    <mergeCell ref="A52:C52"/>
    <mergeCell ref="D52:Q52"/>
    <mergeCell ref="S52:Y52"/>
    <mergeCell ref="Z52:AA52"/>
    <mergeCell ref="B53:C53"/>
    <mergeCell ref="D53:E53"/>
    <mergeCell ref="F53:G53"/>
    <mergeCell ref="H53:I53"/>
    <mergeCell ref="J53:K53"/>
    <mergeCell ref="L53:M53"/>
    <mergeCell ref="Z7:AA7"/>
    <mergeCell ref="B8:C8"/>
    <mergeCell ref="D8:E8"/>
    <mergeCell ref="F8:G8"/>
    <mergeCell ref="H8:I8"/>
    <mergeCell ref="J8:K8"/>
    <mergeCell ref="L8:M8"/>
    <mergeCell ref="N8:O8"/>
    <mergeCell ref="C1:E1"/>
    <mergeCell ref="F1:H1"/>
    <mergeCell ref="I1:J1"/>
    <mergeCell ref="A7:C7"/>
    <mergeCell ref="D7:Q7"/>
    <mergeCell ref="S7:Y7"/>
  </mergeCells>
  <conditionalFormatting sqref="AE17:AE22 AE72:AE74 AE93:AE109 AE10:AE13 AE77:AE82 AE55:AE60 AE26:AE44 AE120:AE1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AE76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AE75">
    <cfRule type="cellIs" dxfId="1" priority="1" operator="greaterThan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10</vt:lpstr>
    </vt:vector>
  </TitlesOfParts>
  <Company>Charlie's Produce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Biesinger</dc:creator>
  <cp:lastModifiedBy>David Biesinger</cp:lastModifiedBy>
  <dcterms:created xsi:type="dcterms:W3CDTF">2020-05-24T03:15:21Z</dcterms:created>
  <dcterms:modified xsi:type="dcterms:W3CDTF">2020-05-24T03:17:09Z</dcterms:modified>
</cp:coreProperties>
</file>