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$7RYALT\TEMP_RYALT\"/>
    </mc:Choice>
  </mc:AlternateContent>
  <bookViews>
    <workbookView xWindow="20235" yWindow="0" windowWidth="27870" windowHeight="12885"/>
  </bookViews>
  <sheets>
    <sheet name="WorkingSheet" sheetId="1" r:id="rId1"/>
    <sheet name="DropsStaff_Vols" sheetId="12" r:id="rId2"/>
  </sheets>
  <definedNames>
    <definedName name="_xlnm._FilterDatabase" localSheetId="0" hidden="1">WorkingSheet!$A$4:$AP$29</definedName>
    <definedName name="STAFF__VOLUNTEERS__TEAMS">DropsStaff_Vols!$A$1:$A$26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  <c r="BF28" i="1" l="1"/>
  <c r="BE28" i="1"/>
  <c r="BD28" i="1"/>
  <c r="BC28" i="1"/>
  <c r="BB28" i="1"/>
  <c r="BA28" i="1"/>
  <c r="AZ28" i="1"/>
  <c r="AY28" i="1"/>
  <c r="BF27" i="1"/>
  <c r="BE27" i="1"/>
  <c r="BD27" i="1"/>
  <c r="BC27" i="1"/>
  <c r="BB27" i="1"/>
  <c r="BA27" i="1"/>
  <c r="AZ27" i="1"/>
  <c r="AY27" i="1"/>
  <c r="BF26" i="1"/>
  <c r="BE26" i="1"/>
  <c r="BD26" i="1"/>
  <c r="BC26" i="1"/>
  <c r="BB26" i="1"/>
  <c r="BA26" i="1"/>
  <c r="AZ26" i="1"/>
  <c r="AY26" i="1"/>
  <c r="BF25" i="1"/>
  <c r="BE25" i="1"/>
  <c r="BD25" i="1"/>
  <c r="BC25" i="1"/>
  <c r="BB25" i="1"/>
  <c r="BA25" i="1"/>
  <c r="AZ25" i="1"/>
  <c r="AY25" i="1"/>
  <c r="BF24" i="1"/>
  <c r="BE24" i="1"/>
  <c r="BD24" i="1"/>
  <c r="BC24" i="1"/>
  <c r="BB24" i="1"/>
  <c r="BA24" i="1"/>
  <c r="AZ24" i="1"/>
  <c r="AY24" i="1"/>
  <c r="BF23" i="1"/>
  <c r="BE23" i="1"/>
  <c r="BD23" i="1"/>
  <c r="BC23" i="1"/>
  <c r="BB23" i="1"/>
  <c r="BA23" i="1"/>
  <c r="AZ23" i="1"/>
  <c r="AY23" i="1"/>
  <c r="BF22" i="1"/>
  <c r="BE22" i="1"/>
  <c r="BD22" i="1"/>
  <c r="BC22" i="1"/>
  <c r="BB22" i="1"/>
  <c r="BA22" i="1"/>
  <c r="AZ22" i="1"/>
  <c r="AY22" i="1"/>
  <c r="BF21" i="1"/>
  <c r="BE21" i="1"/>
  <c r="BD21" i="1"/>
  <c r="BC21" i="1"/>
  <c r="BB21" i="1"/>
  <c r="BA21" i="1"/>
  <c r="AZ21" i="1"/>
  <c r="AY21" i="1"/>
  <c r="BF20" i="1"/>
  <c r="BE20" i="1"/>
  <c r="BD20" i="1"/>
  <c r="BC20" i="1"/>
  <c r="BB20" i="1"/>
  <c r="BA20" i="1"/>
  <c r="AZ20" i="1"/>
  <c r="AY20" i="1"/>
  <c r="BF19" i="1"/>
  <c r="BE19" i="1"/>
  <c r="BD19" i="1"/>
  <c r="BC19" i="1"/>
  <c r="BB19" i="1"/>
  <c r="BA19" i="1"/>
  <c r="AZ19" i="1"/>
  <c r="AY19" i="1"/>
  <c r="BF18" i="1"/>
  <c r="BE18" i="1"/>
  <c r="BD18" i="1"/>
  <c r="BC18" i="1"/>
  <c r="BB18" i="1"/>
  <c r="BA18" i="1"/>
  <c r="AZ18" i="1"/>
  <c r="AY18" i="1"/>
  <c r="BF17" i="1"/>
  <c r="BE17" i="1"/>
  <c r="BD17" i="1"/>
  <c r="BC17" i="1"/>
  <c r="BB17" i="1"/>
  <c r="BA17" i="1"/>
  <c r="AZ17" i="1"/>
  <c r="AY17" i="1"/>
  <c r="BF16" i="1"/>
  <c r="BE16" i="1"/>
  <c r="BD16" i="1"/>
  <c r="BC16" i="1"/>
  <c r="BB16" i="1"/>
  <c r="BA16" i="1"/>
  <c r="AZ16" i="1"/>
  <c r="AY16" i="1"/>
  <c r="BF15" i="1"/>
  <c r="BE15" i="1"/>
  <c r="BD15" i="1"/>
  <c r="BC15" i="1"/>
  <c r="BB15" i="1"/>
  <c r="BA15" i="1"/>
  <c r="AZ15" i="1"/>
  <c r="AY15" i="1"/>
  <c r="BF14" i="1"/>
  <c r="BE14" i="1"/>
  <c r="BD14" i="1"/>
  <c r="BC14" i="1"/>
  <c r="BB14" i="1"/>
  <c r="BA14" i="1"/>
  <c r="AZ14" i="1"/>
  <c r="AY14" i="1"/>
  <c r="BF13" i="1"/>
  <c r="BE13" i="1"/>
  <c r="BD13" i="1"/>
  <c r="BC13" i="1"/>
  <c r="BB13" i="1"/>
  <c r="BA13" i="1"/>
  <c r="AZ13" i="1"/>
  <c r="AY13" i="1"/>
  <c r="BF12" i="1"/>
  <c r="BE12" i="1"/>
  <c r="BD12" i="1"/>
  <c r="BC12" i="1"/>
  <c r="BB12" i="1"/>
  <c r="BA12" i="1"/>
  <c r="AZ12" i="1"/>
  <c r="AY12" i="1"/>
  <c r="BF11" i="1"/>
  <c r="BE11" i="1"/>
  <c r="BD11" i="1"/>
  <c r="BC11" i="1"/>
  <c r="BB11" i="1"/>
  <c r="BA11" i="1"/>
  <c r="AZ11" i="1"/>
  <c r="AY11" i="1"/>
  <c r="BF10" i="1"/>
  <c r="BE10" i="1"/>
  <c r="BD10" i="1"/>
  <c r="BC10" i="1"/>
  <c r="BB10" i="1"/>
  <c r="BA10" i="1"/>
  <c r="AZ10" i="1"/>
  <c r="AY10" i="1"/>
  <c r="BF9" i="1"/>
  <c r="BE9" i="1"/>
  <c r="BD9" i="1"/>
  <c r="BC9" i="1"/>
  <c r="BB9" i="1"/>
  <c r="BA9" i="1"/>
  <c r="AZ9" i="1"/>
  <c r="AY9" i="1"/>
  <c r="BF8" i="1"/>
  <c r="BE8" i="1"/>
  <c r="BD8" i="1"/>
  <c r="BC8" i="1"/>
  <c r="BB8" i="1"/>
  <c r="BA8" i="1"/>
  <c r="AZ8" i="1"/>
  <c r="AY8" i="1"/>
  <c r="BF7" i="1"/>
  <c r="BE7" i="1"/>
  <c r="BD7" i="1"/>
  <c r="BC7" i="1"/>
  <c r="BB7" i="1"/>
  <c r="BA7" i="1"/>
  <c r="AZ7" i="1"/>
  <c r="AY7" i="1"/>
  <c r="BF6" i="1"/>
  <c r="BE6" i="1"/>
  <c r="BD6" i="1"/>
  <c r="BC6" i="1"/>
  <c r="BB6" i="1"/>
  <c r="BA6" i="1"/>
  <c r="AZ6" i="1"/>
  <c r="AY6" i="1"/>
  <c r="BF5" i="1"/>
  <c r="BE5" i="1"/>
  <c r="BD5" i="1"/>
  <c r="BC5" i="1"/>
  <c r="BB5" i="1"/>
  <c r="BA5" i="1"/>
  <c r="AZ5" i="1"/>
  <c r="AY5" i="1"/>
  <c r="AW28" i="1"/>
  <c r="AV28" i="1"/>
  <c r="AU28" i="1"/>
  <c r="AT28" i="1"/>
  <c r="AS28" i="1"/>
  <c r="AR28" i="1"/>
  <c r="AQ28" i="1"/>
  <c r="AW27" i="1"/>
  <c r="AV27" i="1"/>
  <c r="AU27" i="1"/>
  <c r="AT27" i="1"/>
  <c r="AS27" i="1"/>
  <c r="AR27" i="1"/>
  <c r="AQ27" i="1"/>
  <c r="AW26" i="1"/>
  <c r="AV26" i="1"/>
  <c r="AU26" i="1"/>
  <c r="AT26" i="1"/>
  <c r="AS26" i="1"/>
  <c r="AR26" i="1"/>
  <c r="AQ26" i="1"/>
  <c r="AW25" i="1"/>
  <c r="AV25" i="1"/>
  <c r="AU25" i="1"/>
  <c r="AT25" i="1"/>
  <c r="AS25" i="1"/>
  <c r="AR25" i="1"/>
  <c r="AQ25" i="1"/>
  <c r="AW24" i="1"/>
  <c r="AV24" i="1"/>
  <c r="AU24" i="1"/>
  <c r="AT24" i="1"/>
  <c r="AS24" i="1"/>
  <c r="AR24" i="1"/>
  <c r="AQ24" i="1"/>
  <c r="AW23" i="1"/>
  <c r="AV23" i="1"/>
  <c r="AU23" i="1"/>
  <c r="AT23" i="1"/>
  <c r="AS23" i="1"/>
  <c r="AR23" i="1"/>
  <c r="AQ23" i="1"/>
  <c r="AW22" i="1"/>
  <c r="AV22" i="1"/>
  <c r="AU22" i="1"/>
  <c r="AT22" i="1"/>
  <c r="AS22" i="1"/>
  <c r="AR22" i="1"/>
  <c r="AQ22" i="1"/>
  <c r="AW21" i="1"/>
  <c r="AV21" i="1"/>
  <c r="AU21" i="1"/>
  <c r="AT21" i="1"/>
  <c r="AS21" i="1"/>
  <c r="AR21" i="1"/>
  <c r="AQ21" i="1"/>
  <c r="AW20" i="1"/>
  <c r="AV20" i="1"/>
  <c r="AU20" i="1"/>
  <c r="AT20" i="1"/>
  <c r="AS20" i="1"/>
  <c r="AR20" i="1"/>
  <c r="AQ20" i="1"/>
  <c r="AW19" i="1"/>
  <c r="AV19" i="1"/>
  <c r="AU19" i="1"/>
  <c r="AT19" i="1"/>
  <c r="AS19" i="1"/>
  <c r="AR19" i="1"/>
  <c r="AQ19" i="1"/>
  <c r="AW18" i="1"/>
  <c r="AV18" i="1"/>
  <c r="AU18" i="1"/>
  <c r="AT18" i="1"/>
  <c r="AS18" i="1"/>
  <c r="AR18" i="1"/>
  <c r="AQ18" i="1"/>
  <c r="AW17" i="1"/>
  <c r="AV17" i="1"/>
  <c r="AU17" i="1"/>
  <c r="AT17" i="1"/>
  <c r="AS17" i="1"/>
  <c r="AR17" i="1"/>
  <c r="AQ17" i="1"/>
  <c r="AW16" i="1"/>
  <c r="AV16" i="1"/>
  <c r="AU16" i="1"/>
  <c r="AT16" i="1"/>
  <c r="AS16" i="1"/>
  <c r="AR16" i="1"/>
  <c r="AQ16" i="1"/>
  <c r="AW15" i="1"/>
  <c r="AV15" i="1"/>
  <c r="AU15" i="1"/>
  <c r="AT15" i="1"/>
  <c r="AS15" i="1"/>
  <c r="AR15" i="1"/>
  <c r="AQ15" i="1"/>
  <c r="AW14" i="1"/>
  <c r="AV14" i="1"/>
  <c r="AU14" i="1"/>
  <c r="AT14" i="1"/>
  <c r="AS14" i="1"/>
  <c r="AR14" i="1"/>
  <c r="AQ14" i="1"/>
  <c r="AW13" i="1"/>
  <c r="AV13" i="1"/>
  <c r="AU13" i="1"/>
  <c r="AT13" i="1"/>
  <c r="AS13" i="1"/>
  <c r="AR13" i="1"/>
  <c r="AQ13" i="1"/>
  <c r="AW12" i="1"/>
  <c r="AV12" i="1"/>
  <c r="AU12" i="1"/>
  <c r="AT12" i="1"/>
  <c r="AS12" i="1"/>
  <c r="AR12" i="1"/>
  <c r="AQ12" i="1"/>
  <c r="AW11" i="1"/>
  <c r="AV11" i="1"/>
  <c r="AU11" i="1"/>
  <c r="AT11" i="1"/>
  <c r="AS11" i="1"/>
  <c r="AR11" i="1"/>
  <c r="AQ11" i="1"/>
  <c r="AW10" i="1"/>
  <c r="AV10" i="1"/>
  <c r="AU10" i="1"/>
  <c r="AT10" i="1"/>
  <c r="AS10" i="1"/>
  <c r="AR10" i="1"/>
  <c r="AQ10" i="1"/>
  <c r="AW9" i="1"/>
  <c r="AV9" i="1"/>
  <c r="AU9" i="1"/>
  <c r="AT9" i="1"/>
  <c r="AS9" i="1"/>
  <c r="AR9" i="1"/>
  <c r="AQ9" i="1"/>
  <c r="AW8" i="1"/>
  <c r="AV8" i="1"/>
  <c r="AU8" i="1"/>
  <c r="AT8" i="1"/>
  <c r="AS8" i="1"/>
  <c r="AR8" i="1"/>
  <c r="AQ8" i="1"/>
  <c r="AW7" i="1"/>
  <c r="AV7" i="1"/>
  <c r="AU7" i="1"/>
  <c r="AT7" i="1"/>
  <c r="AS7" i="1"/>
  <c r="AR7" i="1"/>
  <c r="AQ7" i="1"/>
  <c r="AW6" i="1"/>
  <c r="AV6" i="1"/>
  <c r="AU6" i="1"/>
  <c r="AT6" i="1"/>
  <c r="AS6" i="1"/>
  <c r="AR6" i="1"/>
  <c r="AQ6" i="1"/>
  <c r="AW5" i="1"/>
  <c r="AV5" i="1"/>
  <c r="AU5" i="1"/>
  <c r="AT5" i="1"/>
  <c r="AS5" i="1"/>
  <c r="AR5" i="1"/>
  <c r="AQ5" i="1"/>
  <c r="V21" i="1" l="1"/>
  <c r="V22" i="1"/>
  <c r="V23" i="1"/>
  <c r="V24" i="1"/>
  <c r="V25" i="1"/>
  <c r="V26" i="1"/>
  <c r="V27" i="1"/>
  <c r="V2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AM28" i="1" l="1"/>
  <c r="AL28" i="1"/>
  <c r="AK28" i="1"/>
  <c r="AJ28" i="1"/>
  <c r="AI28" i="1"/>
  <c r="AM27" i="1"/>
  <c r="AL27" i="1"/>
  <c r="AK27" i="1"/>
  <c r="AJ27" i="1"/>
  <c r="AI27" i="1"/>
  <c r="AM26" i="1"/>
  <c r="AL26" i="1"/>
  <c r="AK26" i="1"/>
  <c r="AJ26" i="1"/>
  <c r="AI26" i="1"/>
  <c r="AM25" i="1"/>
  <c r="AL25" i="1"/>
  <c r="AK25" i="1"/>
  <c r="AJ25" i="1"/>
  <c r="AI25" i="1"/>
  <c r="AM24" i="1"/>
  <c r="AL24" i="1"/>
  <c r="AK24" i="1"/>
  <c r="AJ24" i="1"/>
  <c r="AI24" i="1"/>
  <c r="AM23" i="1"/>
  <c r="AL23" i="1"/>
  <c r="AK23" i="1"/>
  <c r="AJ23" i="1"/>
  <c r="AI23" i="1"/>
  <c r="AM9" i="1"/>
  <c r="AL9" i="1"/>
  <c r="AK9" i="1"/>
  <c r="AJ9" i="1"/>
  <c r="AI9" i="1"/>
  <c r="AM8" i="1"/>
  <c r="AL8" i="1"/>
  <c r="AK8" i="1"/>
  <c r="AJ8" i="1"/>
  <c r="AI8" i="1"/>
  <c r="AM7" i="1"/>
  <c r="AL7" i="1"/>
  <c r="AK7" i="1"/>
  <c r="AJ7" i="1"/>
  <c r="AI7" i="1"/>
  <c r="AM6" i="1"/>
  <c r="AL6" i="1"/>
  <c r="AK6" i="1"/>
  <c r="AJ6" i="1"/>
  <c r="AI6" i="1"/>
  <c r="AH28" i="1"/>
  <c r="AH27" i="1"/>
  <c r="AH26" i="1"/>
  <c r="AH25" i="1"/>
  <c r="AH24" i="1"/>
  <c r="AH23" i="1"/>
  <c r="AH9" i="1"/>
  <c r="AH8" i="1"/>
  <c r="AH7" i="1"/>
  <c r="AH6" i="1"/>
  <c r="AG28" i="1"/>
  <c r="AG27" i="1"/>
  <c r="AG26" i="1"/>
  <c r="AG25" i="1"/>
  <c r="AG24" i="1"/>
  <c r="AG23" i="1"/>
  <c r="AG9" i="1"/>
  <c r="AG8" i="1"/>
  <c r="AG7" i="1"/>
  <c r="AG6" i="1"/>
  <c r="A25" i="1" l="1"/>
  <c r="A10" i="1"/>
  <c r="V7" i="1" l="1"/>
  <c r="A7" i="1" l="1"/>
  <c r="A28" i="1" l="1"/>
  <c r="A27" i="1"/>
  <c r="A26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9" i="1"/>
  <c r="A8" i="1"/>
  <c r="A6" i="1"/>
  <c r="A5" i="1"/>
  <c r="AK22" i="1" l="1"/>
  <c r="AL21" i="1"/>
  <c r="AM20" i="1"/>
  <c r="AI20" i="1"/>
  <c r="AJ19" i="1"/>
  <c r="AK18" i="1"/>
  <c r="AL17" i="1"/>
  <c r="AM16" i="1"/>
  <c r="AI16" i="1"/>
  <c r="AJ15" i="1"/>
  <c r="AK14" i="1"/>
  <c r="AL13" i="1"/>
  <c r="AM10" i="1"/>
  <c r="AI10" i="1"/>
  <c r="AH21" i="1"/>
  <c r="AH17" i="1"/>
  <c r="AH13" i="1"/>
  <c r="AG22" i="1"/>
  <c r="AG18" i="1"/>
  <c r="AG14" i="1"/>
  <c r="AK16" i="1"/>
  <c r="AI14" i="1"/>
  <c r="AJ13" i="1"/>
  <c r="AH15" i="1"/>
  <c r="AG16" i="1"/>
  <c r="AL22" i="1"/>
  <c r="AI21" i="1"/>
  <c r="AK19" i="1"/>
  <c r="AM17" i="1"/>
  <c r="AJ16" i="1"/>
  <c r="AL14" i="1"/>
  <c r="AI13" i="1"/>
  <c r="AH18" i="1"/>
  <c r="AG19" i="1"/>
  <c r="AJ22" i="1"/>
  <c r="AK21" i="1"/>
  <c r="AL20" i="1"/>
  <c r="AM19" i="1"/>
  <c r="AI19" i="1"/>
  <c r="AJ18" i="1"/>
  <c r="AK17" i="1"/>
  <c r="AL16" i="1"/>
  <c r="AM15" i="1"/>
  <c r="AI15" i="1"/>
  <c r="AJ14" i="1"/>
  <c r="AK13" i="1"/>
  <c r="AL10" i="1"/>
  <c r="AH20" i="1"/>
  <c r="AH16" i="1"/>
  <c r="AH10" i="1"/>
  <c r="AG21" i="1"/>
  <c r="AG17" i="1"/>
  <c r="AG13" i="1"/>
  <c r="AM22" i="1"/>
  <c r="AI22" i="1"/>
  <c r="AJ21" i="1"/>
  <c r="AK20" i="1"/>
  <c r="AL19" i="1"/>
  <c r="AM18" i="1"/>
  <c r="AI18" i="1"/>
  <c r="AJ17" i="1"/>
  <c r="AL15" i="1"/>
  <c r="AM14" i="1"/>
  <c r="AK10" i="1"/>
  <c r="AH19" i="1"/>
  <c r="AG20" i="1"/>
  <c r="AG10" i="1"/>
  <c r="AM21" i="1"/>
  <c r="AJ20" i="1"/>
  <c r="AL18" i="1"/>
  <c r="AI17" i="1"/>
  <c r="AK15" i="1"/>
  <c r="AM13" i="1"/>
  <c r="AJ10" i="1"/>
  <c r="AH22" i="1"/>
  <c r="AH14" i="1"/>
  <c r="AG15" i="1"/>
  <c r="AJ12" i="1"/>
  <c r="AK11" i="1"/>
  <c r="AH12" i="1"/>
  <c r="AG12" i="1"/>
  <c r="AK12" i="1"/>
  <c r="AM12" i="1"/>
  <c r="AI12" i="1"/>
  <c r="AJ11" i="1"/>
  <c r="AH11" i="1"/>
  <c r="AG11" i="1"/>
  <c r="AL11" i="1"/>
  <c r="AL12" i="1"/>
  <c r="AM11" i="1"/>
  <c r="AI11" i="1"/>
  <c r="AH5" i="1" l="1"/>
  <c r="AK5" i="1"/>
  <c r="AM5" i="1"/>
  <c r="AJ5" i="1"/>
  <c r="AI5" i="1"/>
  <c r="AL5" i="1"/>
  <c r="AG5" i="1"/>
  <c r="AN22" i="1" l="1"/>
  <c r="AO22" i="1" s="1"/>
  <c r="AN25" i="1"/>
  <c r="AO25" i="1" s="1"/>
  <c r="AN7" i="1"/>
  <c r="AO7" i="1" s="1"/>
  <c r="AN20" i="1"/>
  <c r="AO20" i="1" s="1"/>
  <c r="AN13" i="1"/>
  <c r="AO13" i="1" s="1"/>
  <c r="AN6" i="1"/>
  <c r="AO6" i="1" s="1"/>
  <c r="AN21" i="1"/>
  <c r="AO21" i="1" s="1"/>
  <c r="AN18" i="1"/>
  <c r="AO18" i="1" s="1"/>
  <c r="AN12" i="1"/>
  <c r="AO12" i="1" s="1"/>
  <c r="AN17" i="1"/>
  <c r="AO17" i="1" s="1"/>
  <c r="AN8" i="1"/>
  <c r="AO8" i="1" s="1"/>
  <c r="AN11" i="1"/>
  <c r="AO11" i="1" s="1"/>
  <c r="AN24" i="1"/>
  <c r="AO24" i="1" s="1"/>
  <c r="AN26" i="1"/>
  <c r="AO26" i="1" s="1"/>
  <c r="AN15" i="1"/>
  <c r="AO15" i="1" s="1"/>
  <c r="AN9" i="1"/>
  <c r="AO9" i="1" s="1"/>
  <c r="AN10" i="1"/>
  <c r="AO10" i="1" s="1"/>
  <c r="AN27" i="1"/>
  <c r="AO27" i="1" s="1"/>
  <c r="AN16" i="1"/>
  <c r="AO16" i="1" s="1"/>
  <c r="AN28" i="1"/>
  <c r="AO28" i="1" s="1"/>
  <c r="AN14" i="1"/>
  <c r="AO14" i="1" s="1"/>
  <c r="AN5" i="1"/>
  <c r="AO5" i="1" s="1"/>
  <c r="AN19" i="1"/>
  <c r="AO19" i="1" s="1"/>
  <c r="AN23" i="1"/>
  <c r="AO23" i="1" s="1"/>
</calcChain>
</file>

<file path=xl/sharedStrings.xml><?xml version="1.0" encoding="utf-8"?>
<sst xmlns="http://schemas.openxmlformats.org/spreadsheetml/2006/main" count="322" uniqueCount="166">
  <si>
    <t>L1</t>
  </si>
  <si>
    <t>Student Services</t>
  </si>
  <si>
    <t>L2</t>
  </si>
  <si>
    <t>Marketing Sub-Project_2021</t>
  </si>
  <si>
    <t>Receive 100 enquiries between Feb 1st and 11 Dec 2021</t>
  </si>
  <si>
    <t>L3</t>
  </si>
  <si>
    <t>FIRST QUARTER</t>
  </si>
  <si>
    <t>L4</t>
  </si>
  <si>
    <t>MAILOUTS AND DATABASE</t>
  </si>
  <si>
    <t>L5</t>
  </si>
  <si>
    <t>Mailouts to organisations that were not called on schedule</t>
  </si>
  <si>
    <t>Database team Leader sends list to Jasmine once data is received back from call centre and added to the main database.</t>
  </si>
  <si>
    <t xml:space="preserve">         </t>
  </si>
  <si>
    <t>Compile and complete lists for database</t>
  </si>
  <si>
    <t xml:space="preserve">            </t>
  </si>
  <si>
    <t>Justices of the Peace</t>
  </si>
  <si>
    <t>Youth oriented groups</t>
  </si>
  <si>
    <t>Teen parent units</t>
  </si>
  <si>
    <t>Pasifika organisations</t>
  </si>
  <si>
    <t xml:space="preserve">       </t>
  </si>
  <si>
    <t xml:space="preserve">          </t>
  </si>
  <si>
    <t>CALL CENTRE ACTIVITY</t>
  </si>
  <si>
    <t>RYALT call centre</t>
  </si>
  <si>
    <t>Seek funding for calls made</t>
  </si>
  <si>
    <t xml:space="preserve">                </t>
  </si>
  <si>
    <t>Advertise for call centre operators</t>
  </si>
  <si>
    <t>L6</t>
  </si>
  <si>
    <t>L01</t>
  </si>
  <si>
    <t>L02</t>
  </si>
  <si>
    <t>L</t>
  </si>
  <si>
    <t>L03</t>
  </si>
  <si>
    <t>L04</t>
  </si>
  <si>
    <t>L05</t>
  </si>
  <si>
    <t>L06</t>
  </si>
  <si>
    <t>L07</t>
  </si>
  <si>
    <t>RCHd</t>
  </si>
  <si>
    <t>LHd</t>
  </si>
  <si>
    <t>L01HD</t>
  </si>
  <si>
    <t>L02HD</t>
  </si>
  <si>
    <t>L03HD</t>
  </si>
  <si>
    <t>L04HD</t>
  </si>
  <si>
    <t>L05HD</t>
  </si>
  <si>
    <t>L06HD</t>
  </si>
  <si>
    <t>L07HD</t>
  </si>
  <si>
    <t>UniqueRowCode</t>
  </si>
  <si>
    <t>M</t>
  </si>
  <si>
    <t>A</t>
  </si>
  <si>
    <t>B</t>
  </si>
  <si>
    <t>C</t>
  </si>
  <si>
    <t>D</t>
  </si>
  <si>
    <t xml:space="preserve">Organisations not called in last quarter must be sent letters in lieu of being called. Where this is sensible. </t>
  </si>
  <si>
    <t>UNIQUE ROW CODE CREATION</t>
  </si>
  <si>
    <t>----&gt;</t>
  </si>
  <si>
    <t>&lt;-----</t>
  </si>
  <si>
    <t>S</t>
  </si>
  <si>
    <t xml:space="preserve">                      OPERATING PLAN 2021</t>
  </si>
  <si>
    <t>L7</t>
  </si>
  <si>
    <t>Email introduction prior to calls by call centre</t>
  </si>
  <si>
    <t>Rahul</t>
  </si>
  <si>
    <t>Marketing</t>
  </si>
  <si>
    <t>Jasmine</t>
  </si>
  <si>
    <t>Volunteer Support Coord Admin</t>
  </si>
  <si>
    <t>Miriama</t>
  </si>
  <si>
    <t>Jo</t>
  </si>
  <si>
    <t>Manager</t>
  </si>
  <si>
    <t>Ngareta</t>
  </si>
  <si>
    <t>Ex Camp mgr/PA</t>
  </si>
  <si>
    <t>Tim?</t>
  </si>
  <si>
    <t>Youth Lead Tutor</t>
  </si>
  <si>
    <t>Joanna</t>
  </si>
  <si>
    <t>Andrew</t>
  </si>
  <si>
    <t>Database Team Leader</t>
  </si>
  <si>
    <t>E-recept leader</t>
  </si>
  <si>
    <t>Suu Lam</t>
  </si>
  <si>
    <t>Volunteer Coordinator</t>
  </si>
  <si>
    <t>Tech Team Leader</t>
  </si>
  <si>
    <t>LFt</t>
  </si>
  <si>
    <t>L01Ft</t>
  </si>
  <si>
    <t>L02Ft</t>
  </si>
  <si>
    <t>L03Ft</t>
  </si>
  <si>
    <t>L04Ft</t>
  </si>
  <si>
    <t>L05Ft</t>
  </si>
  <si>
    <t>L06Ft</t>
  </si>
  <si>
    <t>L07Ft</t>
  </si>
  <si>
    <t>Duration</t>
  </si>
  <si>
    <t>Start</t>
  </si>
  <si>
    <t>Finish</t>
  </si>
  <si>
    <t>&lt;-----ORIGINAL PLAN -----&gt;</t>
  </si>
  <si>
    <t>DurationOrigHd</t>
  </si>
  <si>
    <t>DurationOrigFt</t>
  </si>
  <si>
    <t>&lt; ----- REPROJECTION -------&gt;</t>
  </si>
  <si>
    <t>DurationReprojHd</t>
  </si>
  <si>
    <t>DurationReprojFt</t>
  </si>
  <si>
    <t>StartOrigHd</t>
  </si>
  <si>
    <t>StartOrigFt</t>
  </si>
  <si>
    <t>FinishOrigHd</t>
  </si>
  <si>
    <t>FinishOrigFt</t>
  </si>
  <si>
    <t>FinishReprojHd</t>
  </si>
  <si>
    <t>FinishReprojFt</t>
  </si>
  <si>
    <t>DurationActualFt</t>
  </si>
  <si>
    <t>FinishActualHd</t>
  </si>
  <si>
    <t>Person Responsible</t>
  </si>
  <si>
    <t>% Complete</t>
  </si>
  <si>
    <t>Notes</t>
  </si>
  <si>
    <t>PRespHd</t>
  </si>
  <si>
    <t>PRespFt</t>
  </si>
  <si>
    <t>PercentCompHd</t>
  </si>
  <si>
    <t>PercentCompFt</t>
  </si>
  <si>
    <t>NotesHd</t>
  </si>
  <si>
    <t>NotesFt</t>
  </si>
  <si>
    <t>SR1Hd</t>
  </si>
  <si>
    <t>SR1HFt</t>
  </si>
  <si>
    <t>IDL1Ft</t>
  </si>
  <si>
    <t>IDL2Ft</t>
  </si>
  <si>
    <t>IDL3Ft</t>
  </si>
  <si>
    <t>IDL1Hd</t>
  </si>
  <si>
    <t>IDL2Hd</t>
  </si>
  <si>
    <t>IDL3Hd</t>
  </si>
  <si>
    <t>IDL4Hd</t>
  </si>
  <si>
    <t>IDL5Hd</t>
  </si>
  <si>
    <t>IDL6Hd</t>
  </si>
  <si>
    <t>IDL7Hd</t>
  </si>
  <si>
    <t>IDL4Ft</t>
  </si>
  <si>
    <t>IDL5Ft</t>
  </si>
  <si>
    <t>IDL6Ft</t>
  </si>
  <si>
    <t>IDL7Ft</t>
  </si>
  <si>
    <t>Student Coach Coordinator (Adults)</t>
  </si>
  <si>
    <t>Andrew/Jasmine</t>
  </si>
  <si>
    <t>Marketing Comms</t>
  </si>
  <si>
    <t>E-recept leader [Vacancy]</t>
  </si>
  <si>
    <t>Tech Team Leader [Vacancy}</t>
  </si>
  <si>
    <t>Unallocated</t>
  </si>
  <si>
    <t>Miriama/Tim</t>
  </si>
  <si>
    <t>Volunteer Induction</t>
  </si>
  <si>
    <t>***END STAFF, VOLUNTEERS, TEAMS***</t>
  </si>
  <si>
    <t>***STAFF, VOLUNTEERS, TEAMS***</t>
  </si>
  <si>
    <t>Call Centre Leader</t>
  </si>
  <si>
    <t>Joanna/Tim</t>
  </si>
  <si>
    <t>Byambaa/Jo</t>
  </si>
  <si>
    <t>Byambaa</t>
  </si>
  <si>
    <t>Reshma</t>
  </si>
  <si>
    <t>Visible?</t>
  </si>
  <si>
    <t>RowCount</t>
  </si>
  <si>
    <t>RowCountFt</t>
  </si>
  <si>
    <t>RowCountHd</t>
  </si>
  <si>
    <t>List big picture - Decide which lists get mailouts and calls</t>
  </si>
  <si>
    <t>Call Centre big picture - decide order of calls for lists and other business</t>
  </si>
  <si>
    <t>CCTL [Vacancy]</t>
  </si>
  <si>
    <t>Jo/Jasmine</t>
  </si>
  <si>
    <t>Joanna/Jasmine</t>
  </si>
  <si>
    <t>Row
to be</t>
  </si>
  <si>
    <t>&lt;----- COMPLETED -----&gt;</t>
  </si>
  <si>
    <t>Selected Person or Date[s]</t>
  </si>
  <si>
    <t>StartReprojHd</t>
  </si>
  <si>
    <t>StartCompHd</t>
  </si>
  <si>
    <t>DurationCompHd</t>
  </si>
  <si>
    <t>FinishCompHd</t>
  </si>
  <si>
    <t>l</t>
  </si>
  <si>
    <t>RowVis?</t>
  </si>
  <si>
    <t>Rahul, Miriama</t>
  </si>
  <si>
    <t>CABs done in March</t>
  </si>
  <si>
    <t>Started. Volunteer AWOL</t>
  </si>
  <si>
    <t>Not started</t>
  </si>
  <si>
    <t>No call centre</t>
  </si>
  <si>
    <t>Train call centre operators</t>
  </si>
  <si>
    <t>HEADER SELECTION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</si>
</sst>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3" fillId="0" borderId="0">
      <alignment vertical="top"/>
    </xf>
  </cellStyleXfs>
  <cellXfs count="49">
    <xf numFmtId="0" fontId="0" fillId="0" borderId="0" xfId="0"/>
    <xf numFmtId="0" fontId="1" fillId="3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/>
    <xf numFmtId="0" fontId="2" fillId="0" borderId="0" xfId="0" applyFont="1"/>
    <xf numFmtId="0" fontId="0" fillId="0" borderId="0" xfId="0" quotePrefix="1"/>
    <xf numFmtId="0" fontId="0" fillId="0" borderId="0" xfId="0" quotePrefix="1" applyAlignment="1">
      <alignment horizontal="right"/>
    </xf>
    <xf numFmtId="0" fontId="4" fillId="2" borderId="1" xfId="1" applyFont="1" applyFill="1" applyBorder="1" applyAlignment="1" applyProtection="1">
      <alignment horizontal="left" vertical="top"/>
      <protection locked="0"/>
    </xf>
    <xf numFmtId="0" fontId="4" fillId="2" borderId="3" xfId="1" applyFont="1" applyFill="1" applyBorder="1" applyAlignment="1" applyProtection="1">
      <alignment horizontal="left" vertical="top"/>
      <protection locked="0"/>
    </xf>
    <xf numFmtId="0" fontId="5" fillId="0" borderId="0" xfId="0" applyFont="1"/>
    <xf numFmtId="0" fontId="0" fillId="0" borderId="0" xfId="0"/>
    <xf numFmtId="1" fontId="0" fillId="0" borderId="0" xfId="0" applyNumberFormat="1"/>
    <xf numFmtId="1" fontId="1" fillId="3" borderId="0" xfId="0" applyNumberFormat="1" applyFont="1" applyFill="1"/>
    <xf numFmtId="1" fontId="0" fillId="4" borderId="0" xfId="0" applyNumberFormat="1" applyFill="1"/>
    <xf numFmtId="1" fontId="5" fillId="0" borderId="0" xfId="0" applyNumberFormat="1" applyFont="1"/>
    <xf numFmtId="0" fontId="5" fillId="0" borderId="0" xfId="0" applyFont="1" applyAlignment="1"/>
    <xf numFmtId="0" fontId="7" fillId="2" borderId="2" xfId="1" applyFont="1" applyFill="1" applyBorder="1" applyAlignment="1" applyProtection="1">
      <alignment horizontal="left" vertical="top"/>
      <protection locked="0"/>
    </xf>
    <xf numFmtId="0" fontId="5" fillId="4" borderId="0" xfId="0" applyFont="1" applyFill="1"/>
    <xf numFmtId="0" fontId="0" fillId="0" borderId="0" xfId="0" applyFont="1" applyAlignment="1">
      <alignment wrapText="1"/>
    </xf>
    <xf numFmtId="0" fontId="0" fillId="4" borderId="0" xfId="0" applyFont="1" applyFill="1" applyAlignment="1">
      <alignment wrapText="1"/>
    </xf>
    <xf numFmtId="0" fontId="0" fillId="0" borderId="0" xfId="0" applyFont="1" applyAlignment="1"/>
    <xf numFmtId="0" fontId="1" fillId="4" borderId="0" xfId="0" applyFont="1" applyFill="1"/>
    <xf numFmtId="0" fontId="5" fillId="0" borderId="0" xfId="0" quotePrefix="1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8" fillId="5" borderId="4" xfId="0" applyFont="1" applyFill="1" applyBorder="1" applyAlignment="1">
      <alignment vertical="center"/>
    </xf>
    <xf numFmtId="164" fontId="8" fillId="5" borderId="4" xfId="0" applyNumberFormat="1" applyFont="1" applyFill="1" applyBorder="1" applyAlignment="1">
      <alignment vertical="center"/>
    </xf>
    <xf numFmtId="0" fontId="0" fillId="4" borderId="0" xfId="0" applyFont="1" applyFill="1" applyAlignment="1">
      <alignment horizontal="center" wrapText="1"/>
    </xf>
    <xf numFmtId="0" fontId="1" fillId="4" borderId="0" xfId="0" applyFont="1" applyFill="1" applyAlignment="1">
      <alignment wrapText="1"/>
    </xf>
    <xf numFmtId="0" fontId="8" fillId="6" borderId="4" xfId="0" applyFont="1" applyFill="1" applyBorder="1" applyAlignment="1">
      <alignment vertical="center"/>
    </xf>
    <xf numFmtId="164" fontId="8" fillId="6" borderId="4" xfId="0" applyNumberFormat="1" applyFont="1" applyFill="1" applyBorder="1" applyAlignment="1">
      <alignment vertical="center"/>
    </xf>
    <xf numFmtId="164" fontId="0" fillId="0" borderId="0" xfId="0" applyNumberFormat="1"/>
    <xf numFmtId="164" fontId="5" fillId="0" borderId="0" xfId="0" applyNumberFormat="1" applyFont="1"/>
    <xf numFmtId="164" fontId="1" fillId="3" borderId="0" xfId="0" applyNumberFormat="1" applyFont="1" applyFill="1"/>
    <xf numFmtId="164" fontId="0" fillId="4" borderId="0" xfId="0" applyNumberFormat="1" applyFill="1"/>
    <xf numFmtId="0" fontId="5" fillId="0" borderId="0" xfId="0" applyFont="1" applyAlignment="1">
      <alignment horizontal="center"/>
    </xf>
    <xf numFmtId="14" fontId="5" fillId="0" borderId="0" xfId="0" applyNumberFormat="1" applyFont="1"/>
    <xf numFmtId="0" fontId="6" fillId="0" borderId="0" xfId="0" applyFont="1" applyFill="1"/>
    <xf numFmtId="0" fontId="6" fillId="0" borderId="0" xfId="0" applyFont="1" applyFill="1" applyAlignment="1"/>
    <xf numFmtId="0" fontId="1" fillId="0" borderId="0" xfId="0" applyFont="1" applyFill="1" applyAlignment="1">
      <alignment wrapText="1"/>
    </xf>
    <xf numFmtId="0" fontId="5" fillId="0" borderId="0" xfId="0" applyFont="1" applyFill="1"/>
    <xf numFmtId="0" fontId="5" fillId="0" borderId="0" xfId="0" applyFont="1" applyFill="1" applyAlignment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9" fillId="0" borderId="4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BG30"/>
  <sheetViews>
    <sheetView tabSelected="1" topLeftCell="F1" zoomScale="112" zoomScaleNormal="112" workbookViewId="0">
      <pane ySplit="4" topLeftCell="A5" activePane="bottomLeft" state="frozen"/>
      <selection pane="bottomLeft" activeCell="AO5" sqref="AO5"/>
    </sheetView>
  </sheetViews>
  <sheetFormatPr defaultRowHeight="15" x14ac:dyDescent="0.25"/>
  <cols>
    <col min="1" max="1" width="22" customWidth="1"/>
    <col min="2" max="3" width="6.28515625" customWidth="1"/>
    <col min="4" max="4" width="6.28515625" style="13" customWidth="1"/>
    <col min="5" max="8" width="6.28515625" customWidth="1"/>
    <col min="9" max="9" width="3.7109375" style="28" customWidth="1"/>
    <col min="10" max="10" width="6.28515625" customWidth="1"/>
    <col min="11" max="14" width="6.28515625" style="11" customWidth="1"/>
    <col min="15" max="15" width="7.5703125" style="17" customWidth="1"/>
    <col min="16" max="16" width="45.28515625" style="20" customWidth="1"/>
    <col min="17" max="17" width="46.28515625" style="20" customWidth="1"/>
    <col min="18" max="18" width="32.28515625" style="20" customWidth="1"/>
    <col min="19" max="19" width="11.42578125" style="20" customWidth="1"/>
    <col min="20" max="20" width="25.85546875" style="20" customWidth="1"/>
    <col min="21" max="21" width="3.42578125" style="20" customWidth="1"/>
    <col min="22" max="22" width="13.42578125" hidden="1" customWidth="1"/>
    <col min="23" max="24" width="19.85546875" hidden="1" customWidth="1"/>
    <col min="25" max="25" width="13.5703125" hidden="1" customWidth="1"/>
    <col min="26" max="26" width="19.85546875" style="12" hidden="1" customWidth="1"/>
    <col min="27" max="27" width="19.85546875" hidden="1" customWidth="1"/>
    <col min="28" max="28" width="13.42578125" hidden="1" customWidth="1"/>
    <col min="29" max="29" width="19.85546875" style="12" hidden="1" customWidth="1"/>
    <col min="30" max="30" width="19.85546875" hidden="1" customWidth="1"/>
    <col min="31" max="31" width="3.7109375" customWidth="1"/>
    <col min="32" max="32" width="19" style="12" customWidth="1"/>
    <col min="33" max="33" width="9.85546875" customWidth="1"/>
    <col min="34" max="34" width="7.28515625" customWidth="1"/>
    <col min="35" max="39" width="7" customWidth="1"/>
    <col min="40" max="40" width="11.7109375" customWidth="1"/>
    <col min="41" max="41" width="10.28515625" customWidth="1"/>
    <col min="42" max="42" width="3.7109375" style="12" customWidth="1"/>
    <col min="43" max="49" width="0" hidden="1" customWidth="1"/>
    <col min="50" max="50" width="3.7109375" style="12" hidden="1" customWidth="1"/>
    <col min="51" max="58" width="0" hidden="1" customWidth="1"/>
    <col min="59" max="59" width="3.7109375" style="12" customWidth="1" collapsed="1"/>
  </cols>
  <sheetData>
    <row r="1" spans="1:59" ht="30.75" thickBot="1" x14ac:dyDescent="0.3">
      <c r="A1" s="7" t="s">
        <v>53</v>
      </c>
      <c r="B1" s="6" t="s">
        <v>51</v>
      </c>
      <c r="H1" s="8" t="s">
        <v>52</v>
      </c>
      <c r="J1" s="9" t="s">
        <v>55</v>
      </c>
      <c r="K1" s="18"/>
      <c r="L1" s="18"/>
      <c r="M1" s="18"/>
      <c r="N1" s="18"/>
      <c r="O1" s="18"/>
      <c r="P1" s="10"/>
      <c r="R1" s="22"/>
      <c r="S1" s="25" t="s">
        <v>102</v>
      </c>
      <c r="T1" s="26" t="s">
        <v>103</v>
      </c>
      <c r="U1" s="31"/>
      <c r="V1" s="24" t="s">
        <v>87</v>
      </c>
      <c r="W1" s="36"/>
      <c r="X1" s="36"/>
      <c r="Y1" s="24" t="s">
        <v>90</v>
      </c>
      <c r="Z1" s="24"/>
      <c r="AA1" s="36"/>
      <c r="AB1" s="24" t="s">
        <v>151</v>
      </c>
      <c r="AC1" s="24"/>
      <c r="AD1" s="36"/>
      <c r="AE1" s="23"/>
      <c r="AF1" s="12" t="s">
        <v>165</v>
      </c>
      <c r="AO1" s="3" t="s">
        <v>150</v>
      </c>
      <c r="AP1" s="23"/>
      <c r="AX1" s="23"/>
      <c r="BG1" s="23"/>
    </row>
    <row r="2" spans="1:59" x14ac:dyDescent="0.25">
      <c r="U2" s="21"/>
      <c r="W2" s="35"/>
      <c r="X2" s="35"/>
      <c r="Y2" s="12"/>
      <c r="AA2" s="35"/>
      <c r="AB2" s="12"/>
      <c r="AD2" s="35"/>
      <c r="AE2" s="23"/>
      <c r="AF2" s="12" t="s">
        <v>152</v>
      </c>
      <c r="AO2" s="12" t="s">
        <v>141</v>
      </c>
      <c r="AP2" s="23"/>
      <c r="AX2" s="23"/>
      <c r="BG2" s="23"/>
    </row>
    <row r="3" spans="1:59" s="27" customFormat="1" x14ac:dyDescent="0.25">
      <c r="A3" s="1" t="s">
        <v>44</v>
      </c>
      <c r="B3" s="1" t="s">
        <v>0</v>
      </c>
      <c r="C3" s="1" t="s">
        <v>2</v>
      </c>
      <c r="D3" s="14" t="s">
        <v>5</v>
      </c>
      <c r="E3" s="1" t="s">
        <v>7</v>
      </c>
      <c r="F3" s="5" t="s">
        <v>9</v>
      </c>
      <c r="G3" s="4" t="s">
        <v>26</v>
      </c>
      <c r="H3" s="4" t="s">
        <v>56</v>
      </c>
      <c r="I3" s="23"/>
      <c r="J3" s="27" t="s">
        <v>29</v>
      </c>
      <c r="K3" s="41" t="s">
        <v>27</v>
      </c>
      <c r="L3" s="41" t="s">
        <v>28</v>
      </c>
      <c r="M3" s="41" t="s">
        <v>30</v>
      </c>
      <c r="N3" s="41" t="s">
        <v>31</v>
      </c>
      <c r="O3" s="42" t="s">
        <v>32</v>
      </c>
      <c r="P3" s="43" t="s">
        <v>33</v>
      </c>
      <c r="Q3" s="43" t="s">
        <v>34</v>
      </c>
      <c r="R3" s="43" t="s">
        <v>101</v>
      </c>
      <c r="S3" s="43"/>
      <c r="T3" s="43"/>
      <c r="U3" s="32"/>
      <c r="V3" s="1" t="s">
        <v>84</v>
      </c>
      <c r="W3" s="37" t="s">
        <v>85</v>
      </c>
      <c r="X3" s="37" t="s">
        <v>86</v>
      </c>
      <c r="Y3" s="1"/>
      <c r="Z3" s="1"/>
      <c r="AA3" s="37"/>
      <c r="AB3" s="1"/>
      <c r="AC3" s="1"/>
      <c r="AD3" s="37"/>
      <c r="AE3" s="23"/>
      <c r="AF3" s="23"/>
      <c r="AG3" s="37" t="s">
        <v>0</v>
      </c>
      <c r="AH3" s="37" t="s">
        <v>2</v>
      </c>
      <c r="AI3" s="37" t="s">
        <v>5</v>
      </c>
      <c r="AJ3" s="37" t="s">
        <v>7</v>
      </c>
      <c r="AK3" s="37" t="s">
        <v>9</v>
      </c>
      <c r="AL3" s="37" t="s">
        <v>26</v>
      </c>
      <c r="AM3" s="37" t="s">
        <v>56</v>
      </c>
      <c r="AN3" s="37" t="s">
        <v>142</v>
      </c>
      <c r="AO3" s="37"/>
      <c r="AP3" s="23"/>
      <c r="AQ3" s="27" t="s">
        <v>157</v>
      </c>
      <c r="AX3" s="23"/>
      <c r="AY3" s="27" t="s">
        <v>157</v>
      </c>
      <c r="BG3" s="23"/>
    </row>
    <row r="4" spans="1:59" s="28" customFormat="1" x14ac:dyDescent="0.25">
      <c r="A4" s="2" t="s">
        <v>35</v>
      </c>
      <c r="B4" s="2"/>
      <c r="C4" s="2"/>
      <c r="D4" s="15"/>
      <c r="E4" s="2"/>
      <c r="F4" s="2"/>
      <c r="G4" s="2"/>
      <c r="H4" s="2"/>
      <c r="I4" s="2"/>
      <c r="J4" s="2" t="s">
        <v>36</v>
      </c>
      <c r="K4" s="2" t="s">
        <v>37</v>
      </c>
      <c r="L4" s="2" t="s">
        <v>38</v>
      </c>
      <c r="M4" s="2" t="s">
        <v>39</v>
      </c>
      <c r="N4" s="2" t="s">
        <v>40</v>
      </c>
      <c r="O4" s="2" t="s">
        <v>41</v>
      </c>
      <c r="P4" s="2" t="s">
        <v>42</v>
      </c>
      <c r="Q4" s="2" t="s">
        <v>43</v>
      </c>
      <c r="R4" s="2" t="s">
        <v>104</v>
      </c>
      <c r="S4" s="2" t="s">
        <v>106</v>
      </c>
      <c r="T4" s="2" t="s">
        <v>108</v>
      </c>
      <c r="U4" s="21"/>
      <c r="V4" s="2" t="s">
        <v>88</v>
      </c>
      <c r="W4" s="38" t="s">
        <v>93</v>
      </c>
      <c r="X4" s="38" t="s">
        <v>95</v>
      </c>
      <c r="Y4" s="2" t="s">
        <v>91</v>
      </c>
      <c r="Z4" s="38" t="s">
        <v>153</v>
      </c>
      <c r="AA4" s="38" t="s">
        <v>97</v>
      </c>
      <c r="AB4" s="2" t="s">
        <v>155</v>
      </c>
      <c r="AC4" s="38" t="s">
        <v>154</v>
      </c>
      <c r="AD4" s="38" t="s">
        <v>156</v>
      </c>
      <c r="AE4" s="2"/>
      <c r="AF4" s="2" t="s">
        <v>110</v>
      </c>
      <c r="AG4" s="38" t="s">
        <v>115</v>
      </c>
      <c r="AH4" s="38" t="s">
        <v>116</v>
      </c>
      <c r="AI4" s="38" t="s">
        <v>117</v>
      </c>
      <c r="AJ4" s="38" t="s">
        <v>118</v>
      </c>
      <c r="AK4" s="38" t="s">
        <v>119</v>
      </c>
      <c r="AL4" s="38" t="s">
        <v>120</v>
      </c>
      <c r="AM4" s="38" t="s">
        <v>121</v>
      </c>
      <c r="AN4" s="38" t="s">
        <v>144</v>
      </c>
      <c r="AO4" s="38"/>
      <c r="AP4" s="2"/>
      <c r="AQ4" s="38" t="s">
        <v>0</v>
      </c>
      <c r="AR4" s="38" t="s">
        <v>2</v>
      </c>
      <c r="AS4" s="38" t="s">
        <v>5</v>
      </c>
      <c r="AT4" s="38" t="s">
        <v>7</v>
      </c>
      <c r="AU4" s="38" t="s">
        <v>9</v>
      </c>
      <c r="AV4" s="38" t="s">
        <v>26</v>
      </c>
      <c r="AW4" s="38" t="s">
        <v>56</v>
      </c>
      <c r="AX4" s="2"/>
      <c r="AY4" s="38" t="s">
        <v>0</v>
      </c>
      <c r="AZ4" s="38" t="s">
        <v>2</v>
      </c>
      <c r="BA4" s="38" t="s">
        <v>5</v>
      </c>
      <c r="BB4" s="38" t="s">
        <v>7</v>
      </c>
      <c r="BC4" s="38" t="s">
        <v>9</v>
      </c>
      <c r="BD4" s="38" t="s">
        <v>26</v>
      </c>
      <c r="BE4" s="38" t="s">
        <v>56</v>
      </c>
      <c r="BF4" s="38" t="s">
        <v>158</v>
      </c>
      <c r="BG4" s="2"/>
    </row>
    <row r="5" spans="1:59" s="11" customFormat="1" x14ac:dyDescent="0.25">
      <c r="A5" s="11" t="str">
        <f t="shared" ref="A5:A15" si="0">CONCATENATE(B5,C5,D5,E5,F5,G5,H5)</f>
        <v>S</v>
      </c>
      <c r="B5" s="11" t="s">
        <v>54</v>
      </c>
      <c r="D5" s="16"/>
      <c r="I5" s="19"/>
      <c r="J5" s="44" t="s">
        <v>0</v>
      </c>
      <c r="K5" s="44" t="s">
        <v>1</v>
      </c>
      <c r="L5" s="44"/>
      <c r="M5" s="44"/>
      <c r="N5" s="44"/>
      <c r="O5" s="45"/>
      <c r="P5" s="46"/>
      <c r="Q5" s="46"/>
      <c r="R5" s="46"/>
      <c r="S5" s="46"/>
      <c r="T5" s="46"/>
      <c r="U5" s="21"/>
      <c r="W5" s="40"/>
      <c r="X5" s="40"/>
      <c r="AA5" s="36"/>
      <c r="AD5" s="36"/>
      <c r="AE5" s="19"/>
      <c r="AF5" s="40"/>
      <c r="AG5" s="12" t="str">
        <f t="shared" ref="AG5:AG28" si="1">IF($AF5=0," ",MATCH($B5,$A$1:$A$30,0))</f>
        <v xml:space="preserve"> </v>
      </c>
      <c r="AH5" s="12" t="str">
        <f t="shared" ref="AH5:AH28" si="2">IF($AF5=0," ",MATCH(CONCATENATE($B5,$C5),$A$1:$A$30,0))</f>
        <v xml:space="preserve"> </v>
      </c>
      <c r="AI5" s="12" t="str">
        <f t="shared" ref="AI5:AI28" si="3">IF(AF5=0," ",MATCH(CONCATENATE($B5,$C5,$D5),$A$1:$A$30,0))</f>
        <v xml:space="preserve"> </v>
      </c>
      <c r="AJ5" s="12" t="str">
        <f t="shared" ref="AJ5:AJ28" si="4">IF(AF5=0," ",MATCH(CONCATENATE($B5,$C5,$D5,$E5),$A$1:$A$30,0))</f>
        <v xml:space="preserve"> </v>
      </c>
      <c r="AK5" s="12" t="str">
        <f t="shared" ref="AK5:AK28" si="5">IF(AF5=0," ",MATCH(CONCATENATE($B5,$C5,$D5,$E5,$F5),$A$1:$A$30,0))</f>
        <v xml:space="preserve"> </v>
      </c>
      <c r="AL5" s="12" t="str">
        <f t="shared" ref="AL5:AL28" si="6">IF(AF5=0," ",MATCH(CONCATENATE($B5,$C5,$D5,$E5,$F5,$G5),$A$1:$A$30,0))</f>
        <v xml:space="preserve"> </v>
      </c>
      <c r="AM5" s="12" t="str">
        <f t="shared" ref="AM5:AM28" si="7">IF(AF5=0," ",MATCH(CONCATENATE($B5,$C5,$D5,$E5,$F5,$G5,$H5),$A$1:$A$30,0))</f>
        <v xml:space="preserve"> </v>
      </c>
      <c r="AN5" s="11">
        <f t="shared" ref="AN5:AN28" si="8">COUNTIF(AG$4:AM$30,ROW())</f>
        <v>2</v>
      </c>
      <c r="AO5" s="39" t="str">
        <f>IF(AN5&gt;0,"Yes","")</f>
        <v>Yes</v>
      </c>
      <c r="AP5" s="19"/>
      <c r="AQ5" s="11" t="b">
        <f>_xlfn.ISFORMULA(AG5)</f>
        <v>1</v>
      </c>
      <c r="AR5" s="11" t="b">
        <f t="shared" ref="AR5:AR28" si="9">_xlfn.ISFORMULA(AH5)</f>
        <v>1</v>
      </c>
      <c r="AS5" s="11" t="b">
        <f t="shared" ref="AS5:AS28" si="10">_xlfn.ISFORMULA(AI5)</f>
        <v>1</v>
      </c>
      <c r="AT5" s="11" t="b">
        <f t="shared" ref="AT5:AT28" si="11">_xlfn.ISFORMULA(AJ5)</f>
        <v>1</v>
      </c>
      <c r="AU5" s="11" t="b">
        <f t="shared" ref="AU5:AU28" si="12">_xlfn.ISFORMULA(AK5)</f>
        <v>1</v>
      </c>
      <c r="AV5" s="11" t="b">
        <f t="shared" ref="AV5:AV28" si="13">_xlfn.ISFORMULA(AL5)</f>
        <v>1</v>
      </c>
      <c r="AW5" s="11" t="b">
        <f t="shared" ref="AW5:AW28" si="14">_xlfn.ISFORMULA(AM5)</f>
        <v>1</v>
      </c>
      <c r="AX5" s="19"/>
      <c r="AY5" s="11" t="b">
        <f t="shared" ref="AY5:AY28" si="15">_xlfn.ISFORMULA(AG5)</f>
        <v>1</v>
      </c>
      <c r="AZ5" s="11" t="b">
        <f t="shared" ref="AZ5:AZ28" si="16">_xlfn.ISFORMULA(AH5)</f>
        <v>1</v>
      </c>
      <c r="BA5" s="11" t="b">
        <f t="shared" ref="BA5:BA28" si="17">_xlfn.ISFORMULA(AI5)</f>
        <v>1</v>
      </c>
      <c r="BB5" s="11" t="b">
        <f t="shared" ref="BB5:BB28" si="18">_xlfn.ISFORMULA(AJ5)</f>
        <v>1</v>
      </c>
      <c r="BC5" s="11" t="b">
        <f t="shared" ref="BC5:BC28" si="19">_xlfn.ISFORMULA(AK5)</f>
        <v>1</v>
      </c>
      <c r="BD5" s="11" t="b">
        <f t="shared" ref="BD5:BD28" si="20">_xlfn.ISFORMULA(AL5)</f>
        <v>1</v>
      </c>
      <c r="BE5" s="11" t="b">
        <f t="shared" ref="BE5:BE28" si="21">_xlfn.ISFORMULA(AM5)</f>
        <v>1</v>
      </c>
      <c r="BF5" s="11" t="b">
        <f t="shared" ref="BF5:BF28" si="22">_xlfn.ISFORMULA(AN5)</f>
        <v>1</v>
      </c>
      <c r="BG5" s="19"/>
    </row>
    <row r="6" spans="1:59" s="11" customFormat="1" x14ac:dyDescent="0.25">
      <c r="A6" s="11" t="str">
        <f t="shared" si="0"/>
        <v>SM</v>
      </c>
      <c r="B6" s="11" t="s">
        <v>54</v>
      </c>
      <c r="C6" s="11" t="s">
        <v>45</v>
      </c>
      <c r="D6" s="16"/>
      <c r="I6" s="19"/>
      <c r="J6" s="44" t="s">
        <v>2</v>
      </c>
      <c r="K6" s="44"/>
      <c r="L6" s="44" t="s">
        <v>3</v>
      </c>
      <c r="M6" s="44"/>
      <c r="N6" s="44"/>
      <c r="O6" s="45"/>
      <c r="P6" s="46"/>
      <c r="Q6" s="46"/>
      <c r="R6" s="46"/>
      <c r="S6" s="46"/>
      <c r="T6" s="46"/>
      <c r="U6" s="21"/>
      <c r="W6" s="40"/>
      <c r="X6" s="40"/>
      <c r="AA6" s="36"/>
      <c r="AD6" s="36"/>
      <c r="AE6" s="19"/>
      <c r="AF6" s="40"/>
      <c r="AG6" s="12" t="str">
        <f t="shared" si="1"/>
        <v xml:space="preserve"> </v>
      </c>
      <c r="AH6" s="12" t="str">
        <f t="shared" si="2"/>
        <v xml:space="preserve"> </v>
      </c>
      <c r="AI6" s="12" t="str">
        <f t="shared" si="3"/>
        <v xml:space="preserve"> </v>
      </c>
      <c r="AJ6" s="12" t="str">
        <f t="shared" si="4"/>
        <v xml:space="preserve"> </v>
      </c>
      <c r="AK6" s="12" t="str">
        <f t="shared" si="5"/>
        <v xml:space="preserve"> </v>
      </c>
      <c r="AL6" s="12" t="str">
        <f t="shared" si="6"/>
        <v xml:space="preserve"> </v>
      </c>
      <c r="AM6" s="12" t="str">
        <f t="shared" si="7"/>
        <v xml:space="preserve"> </v>
      </c>
      <c r="AN6" s="11">
        <f t="shared" si="8"/>
        <v>2</v>
      </c>
      <c r="AO6" s="39" t="str">
        <f t="shared" ref="AO6:AO28" si="23">IF(AN6&gt;0,"Yes","")</f>
        <v>Yes</v>
      </c>
      <c r="AP6" s="19"/>
      <c r="AQ6" s="11" t="b">
        <f t="shared" ref="AQ6:AQ28" si="24">_xlfn.ISFORMULA(AG6)</f>
        <v>1</v>
      </c>
      <c r="AR6" s="11" t="b">
        <f t="shared" si="9"/>
        <v>1</v>
      </c>
      <c r="AS6" s="11" t="b">
        <f t="shared" si="10"/>
        <v>1</v>
      </c>
      <c r="AT6" s="11" t="b">
        <f t="shared" si="11"/>
        <v>1</v>
      </c>
      <c r="AU6" s="11" t="b">
        <f t="shared" si="12"/>
        <v>1</v>
      </c>
      <c r="AV6" s="11" t="b">
        <f t="shared" si="13"/>
        <v>1</v>
      </c>
      <c r="AW6" s="11" t="b">
        <f t="shared" si="14"/>
        <v>1</v>
      </c>
      <c r="AX6" s="19"/>
      <c r="AY6" s="11" t="b">
        <f t="shared" si="15"/>
        <v>1</v>
      </c>
      <c r="AZ6" s="11" t="b">
        <f t="shared" si="16"/>
        <v>1</v>
      </c>
      <c r="BA6" s="11" t="b">
        <f t="shared" si="17"/>
        <v>1</v>
      </c>
      <c r="BB6" s="11" t="b">
        <f t="shared" si="18"/>
        <v>1</v>
      </c>
      <c r="BC6" s="11" t="b">
        <f t="shared" si="19"/>
        <v>1</v>
      </c>
      <c r="BD6" s="11" t="b">
        <f t="shared" si="20"/>
        <v>1</v>
      </c>
      <c r="BE6" s="11" t="b">
        <f t="shared" si="21"/>
        <v>1</v>
      </c>
      <c r="BF6" s="11" t="b">
        <f t="shared" si="22"/>
        <v>1</v>
      </c>
      <c r="BG6" s="19"/>
    </row>
    <row r="7" spans="1:59" s="11" customFormat="1" hidden="1" x14ac:dyDescent="0.25">
      <c r="A7" s="11" t="str">
        <f t="shared" si="0"/>
        <v>SM11</v>
      </c>
      <c r="B7" s="11" t="s">
        <v>54</v>
      </c>
      <c r="C7" s="11" t="s">
        <v>45</v>
      </c>
      <c r="D7" s="16">
        <v>11</v>
      </c>
      <c r="I7" s="19"/>
      <c r="J7" s="44" t="s">
        <v>5</v>
      </c>
      <c r="K7" s="44"/>
      <c r="L7" s="44"/>
      <c r="M7" s="47" t="s">
        <v>4</v>
      </c>
      <c r="N7" s="44"/>
      <c r="O7" s="45"/>
      <c r="P7" s="46"/>
      <c r="Q7" s="46"/>
      <c r="R7" s="46" t="s">
        <v>131</v>
      </c>
      <c r="S7" s="46">
        <v>50</v>
      </c>
      <c r="T7" s="46"/>
      <c r="U7" s="21"/>
      <c r="V7" s="29" t="str">
        <f>CONCATENATE(_xlfn.DAYS(X7,W7)," ","days")</f>
        <v>334 days</v>
      </c>
      <c r="W7" s="40">
        <v>44211</v>
      </c>
      <c r="X7" s="40">
        <v>44545</v>
      </c>
      <c r="Y7" s="29"/>
      <c r="Z7" s="29"/>
      <c r="AA7" s="30"/>
      <c r="AB7" s="29"/>
      <c r="AC7" s="29"/>
      <c r="AD7" s="30"/>
      <c r="AE7" s="19"/>
      <c r="AF7" s="40"/>
      <c r="AG7" s="12" t="str">
        <f t="shared" si="1"/>
        <v xml:space="preserve"> </v>
      </c>
      <c r="AH7" s="12" t="str">
        <f t="shared" si="2"/>
        <v xml:space="preserve"> </v>
      </c>
      <c r="AI7" s="12" t="str">
        <f t="shared" si="3"/>
        <v xml:space="preserve"> </v>
      </c>
      <c r="AJ7" s="12" t="str">
        <f t="shared" si="4"/>
        <v xml:space="preserve"> </v>
      </c>
      <c r="AK7" s="12" t="str">
        <f t="shared" si="5"/>
        <v xml:space="preserve"> </v>
      </c>
      <c r="AL7" s="12" t="str">
        <f t="shared" si="6"/>
        <v xml:space="preserve"> </v>
      </c>
      <c r="AM7" s="12" t="str">
        <f t="shared" si="7"/>
        <v xml:space="preserve"> </v>
      </c>
      <c r="AN7" s="11">
        <f t="shared" si="8"/>
        <v>0</v>
      </c>
      <c r="AO7" s="39" t="str">
        <f t="shared" si="23"/>
        <v/>
      </c>
      <c r="AP7" s="19"/>
      <c r="AQ7" s="11" t="b">
        <f t="shared" si="24"/>
        <v>1</v>
      </c>
      <c r="AR7" s="11" t="b">
        <f t="shared" si="9"/>
        <v>1</v>
      </c>
      <c r="AS7" s="11" t="b">
        <f t="shared" si="10"/>
        <v>1</v>
      </c>
      <c r="AT7" s="11" t="b">
        <f t="shared" si="11"/>
        <v>1</v>
      </c>
      <c r="AU7" s="11" t="b">
        <f t="shared" si="12"/>
        <v>1</v>
      </c>
      <c r="AV7" s="11" t="b">
        <f t="shared" si="13"/>
        <v>1</v>
      </c>
      <c r="AW7" s="11" t="b">
        <f t="shared" si="14"/>
        <v>1</v>
      </c>
      <c r="AX7" s="19"/>
      <c r="AY7" s="11" t="b">
        <f t="shared" si="15"/>
        <v>1</v>
      </c>
      <c r="AZ7" s="11" t="b">
        <f t="shared" si="16"/>
        <v>1</v>
      </c>
      <c r="BA7" s="11" t="b">
        <f t="shared" si="17"/>
        <v>1</v>
      </c>
      <c r="BB7" s="11" t="b">
        <f t="shared" si="18"/>
        <v>1</v>
      </c>
      <c r="BC7" s="11" t="b">
        <f t="shared" si="19"/>
        <v>1</v>
      </c>
      <c r="BD7" s="11" t="b">
        <f t="shared" si="20"/>
        <v>1</v>
      </c>
      <c r="BE7" s="11" t="b">
        <f t="shared" si="21"/>
        <v>1</v>
      </c>
      <c r="BF7" s="11" t="b">
        <f t="shared" si="22"/>
        <v>1</v>
      </c>
      <c r="BG7" s="19"/>
    </row>
    <row r="8" spans="1:59" s="11" customFormat="1" x14ac:dyDescent="0.25">
      <c r="A8" s="11" t="str">
        <f t="shared" si="0"/>
        <v>SM12</v>
      </c>
      <c r="B8" s="11" t="s">
        <v>54</v>
      </c>
      <c r="C8" s="11" t="s">
        <v>45</v>
      </c>
      <c r="D8" s="16">
        <v>12</v>
      </c>
      <c r="I8" s="19"/>
      <c r="J8" s="44" t="s">
        <v>5</v>
      </c>
      <c r="K8" s="44"/>
      <c r="L8" s="44"/>
      <c r="M8" s="44" t="s">
        <v>6</v>
      </c>
      <c r="N8" s="44"/>
      <c r="O8" s="45"/>
      <c r="P8" s="46"/>
      <c r="Q8" s="46"/>
      <c r="R8" s="46"/>
      <c r="S8" s="46"/>
      <c r="T8" s="46"/>
      <c r="U8" s="21"/>
      <c r="V8" s="29" t="str">
        <f t="shared" ref="V8:V28" si="25">CONCATENATE(_xlfn.DAYS(X8,W8)," ","days")</f>
        <v>92 days</v>
      </c>
      <c r="W8" s="40">
        <v>44211</v>
      </c>
      <c r="X8" s="40">
        <v>44303</v>
      </c>
      <c r="AA8" s="36"/>
      <c r="AD8" s="36"/>
      <c r="AE8" s="19"/>
      <c r="AF8" s="40"/>
      <c r="AG8" s="12" t="str">
        <f t="shared" si="1"/>
        <v xml:space="preserve"> </v>
      </c>
      <c r="AH8" s="12" t="str">
        <f t="shared" si="2"/>
        <v xml:space="preserve"> </v>
      </c>
      <c r="AI8" s="12" t="str">
        <f t="shared" si="3"/>
        <v xml:space="preserve"> </v>
      </c>
      <c r="AJ8" s="12" t="str">
        <f t="shared" si="4"/>
        <v xml:space="preserve"> </v>
      </c>
      <c r="AK8" s="12" t="str">
        <f t="shared" si="5"/>
        <v xml:space="preserve"> </v>
      </c>
      <c r="AL8" s="12" t="str">
        <f t="shared" si="6"/>
        <v xml:space="preserve"> </v>
      </c>
      <c r="AM8" s="12" t="str">
        <f t="shared" si="7"/>
        <v xml:space="preserve"> </v>
      </c>
      <c r="AN8" s="11">
        <f t="shared" si="8"/>
        <v>2</v>
      </c>
      <c r="AO8" s="39" t="str">
        <f t="shared" si="23"/>
        <v>Yes</v>
      </c>
      <c r="AP8" s="19"/>
      <c r="AQ8" s="11" t="b">
        <f t="shared" si="24"/>
        <v>1</v>
      </c>
      <c r="AR8" s="11" t="b">
        <f t="shared" si="9"/>
        <v>1</v>
      </c>
      <c r="AS8" s="11" t="b">
        <f t="shared" si="10"/>
        <v>1</v>
      </c>
      <c r="AT8" s="11" t="b">
        <f t="shared" si="11"/>
        <v>1</v>
      </c>
      <c r="AU8" s="11" t="b">
        <f t="shared" si="12"/>
        <v>1</v>
      </c>
      <c r="AV8" s="11" t="b">
        <f t="shared" si="13"/>
        <v>1</v>
      </c>
      <c r="AW8" s="11" t="b">
        <f t="shared" si="14"/>
        <v>1</v>
      </c>
      <c r="AX8" s="19"/>
      <c r="AY8" s="11" t="b">
        <f t="shared" si="15"/>
        <v>1</v>
      </c>
      <c r="AZ8" s="11" t="b">
        <f t="shared" si="16"/>
        <v>1</v>
      </c>
      <c r="BA8" s="11" t="b">
        <f t="shared" si="17"/>
        <v>1</v>
      </c>
      <c r="BB8" s="11" t="b">
        <f t="shared" si="18"/>
        <v>1</v>
      </c>
      <c r="BC8" s="11" t="b">
        <f t="shared" si="19"/>
        <v>1</v>
      </c>
      <c r="BD8" s="11" t="b">
        <f t="shared" si="20"/>
        <v>1</v>
      </c>
      <c r="BE8" s="11" t="b">
        <f t="shared" si="21"/>
        <v>1</v>
      </c>
      <c r="BF8" s="11" t="b">
        <f t="shared" si="22"/>
        <v>1</v>
      </c>
      <c r="BG8" s="19"/>
    </row>
    <row r="9" spans="1:59" s="11" customFormat="1" x14ac:dyDescent="0.25">
      <c r="A9" s="11" t="str">
        <f t="shared" si="0"/>
        <v>SM12A</v>
      </c>
      <c r="B9" s="11" t="s">
        <v>54</v>
      </c>
      <c r="C9" s="11" t="s">
        <v>45</v>
      </c>
      <c r="D9" s="16">
        <v>12</v>
      </c>
      <c r="E9" s="11" t="s">
        <v>46</v>
      </c>
      <c r="I9" s="19"/>
      <c r="J9" s="44" t="s">
        <v>7</v>
      </c>
      <c r="K9" s="44"/>
      <c r="L9" s="44"/>
      <c r="M9" s="44"/>
      <c r="N9" s="44" t="s">
        <v>8</v>
      </c>
      <c r="O9" s="45"/>
      <c r="P9" s="46"/>
      <c r="Q9" s="46"/>
      <c r="R9" s="46"/>
      <c r="S9" s="46"/>
      <c r="T9" s="46"/>
      <c r="U9" s="21"/>
      <c r="V9" s="29" t="str">
        <f t="shared" si="25"/>
        <v>92 days</v>
      </c>
      <c r="W9" s="40">
        <v>44211</v>
      </c>
      <c r="X9" s="40">
        <v>44303</v>
      </c>
      <c r="AA9" s="36"/>
      <c r="AD9" s="36"/>
      <c r="AE9" s="19"/>
      <c r="AF9" s="40"/>
      <c r="AG9" s="12" t="str">
        <f t="shared" si="1"/>
        <v xml:space="preserve"> </v>
      </c>
      <c r="AH9" s="12" t="str">
        <f t="shared" si="2"/>
        <v xml:space="preserve"> </v>
      </c>
      <c r="AI9" s="12" t="str">
        <f t="shared" si="3"/>
        <v xml:space="preserve"> </v>
      </c>
      <c r="AJ9" s="12" t="str">
        <f t="shared" si="4"/>
        <v xml:space="preserve"> </v>
      </c>
      <c r="AK9" s="12" t="str">
        <f t="shared" si="5"/>
        <v xml:space="preserve"> </v>
      </c>
      <c r="AL9" s="12" t="str">
        <f t="shared" si="6"/>
        <v xml:space="preserve"> </v>
      </c>
      <c r="AM9" s="12" t="str">
        <f t="shared" si="7"/>
        <v xml:space="preserve"> </v>
      </c>
      <c r="AN9" s="11">
        <f t="shared" si="8"/>
        <v>2</v>
      </c>
      <c r="AO9" s="39" t="str">
        <f t="shared" si="23"/>
        <v>Yes</v>
      </c>
      <c r="AP9" s="19"/>
      <c r="AQ9" s="11" t="b">
        <f t="shared" si="24"/>
        <v>1</v>
      </c>
      <c r="AR9" s="11" t="b">
        <f t="shared" si="9"/>
        <v>1</v>
      </c>
      <c r="AS9" s="11" t="b">
        <f t="shared" si="10"/>
        <v>1</v>
      </c>
      <c r="AT9" s="11" t="b">
        <f t="shared" si="11"/>
        <v>1</v>
      </c>
      <c r="AU9" s="11" t="b">
        <f t="shared" si="12"/>
        <v>1</v>
      </c>
      <c r="AV9" s="11" t="b">
        <f t="shared" si="13"/>
        <v>1</v>
      </c>
      <c r="AW9" s="11" t="b">
        <f t="shared" si="14"/>
        <v>1</v>
      </c>
      <c r="AX9" s="19"/>
      <c r="AY9" s="11" t="b">
        <f t="shared" si="15"/>
        <v>1</v>
      </c>
      <c r="AZ9" s="11" t="b">
        <f t="shared" si="16"/>
        <v>1</v>
      </c>
      <c r="BA9" s="11" t="b">
        <f t="shared" si="17"/>
        <v>1</v>
      </c>
      <c r="BB9" s="11" t="b">
        <f t="shared" si="18"/>
        <v>1</v>
      </c>
      <c r="BC9" s="11" t="b">
        <f t="shared" si="19"/>
        <v>1</v>
      </c>
      <c r="BD9" s="11" t="b">
        <f t="shared" si="20"/>
        <v>1</v>
      </c>
      <c r="BE9" s="11" t="b">
        <f t="shared" si="21"/>
        <v>1</v>
      </c>
      <c r="BF9" s="11" t="b">
        <f t="shared" si="22"/>
        <v>1</v>
      </c>
      <c r="BG9" s="19"/>
    </row>
    <row r="10" spans="1:59" s="11" customFormat="1" hidden="1" x14ac:dyDescent="0.25">
      <c r="A10" s="11" t="str">
        <f t="shared" ref="A10" si="26">CONCATENATE(B10,C10,D10,E10,F10,G10,H10)</f>
        <v>SM12A1</v>
      </c>
      <c r="B10" s="11" t="s">
        <v>54</v>
      </c>
      <c r="C10" s="11" t="s">
        <v>45</v>
      </c>
      <c r="D10" s="16">
        <v>12</v>
      </c>
      <c r="E10" s="11" t="s">
        <v>46</v>
      </c>
      <c r="F10" s="11">
        <v>1</v>
      </c>
      <c r="I10" s="19"/>
      <c r="J10" s="44" t="s">
        <v>9</v>
      </c>
      <c r="K10" s="44"/>
      <c r="L10" s="44"/>
      <c r="M10" s="44"/>
      <c r="N10" s="44"/>
      <c r="O10" s="48" t="s">
        <v>145</v>
      </c>
      <c r="P10" s="46"/>
      <c r="Q10" s="46"/>
      <c r="R10" s="46" t="s">
        <v>70</v>
      </c>
      <c r="S10" s="46"/>
      <c r="T10" s="46"/>
      <c r="U10" s="21"/>
      <c r="V10" s="29" t="str">
        <f t="shared" si="25"/>
        <v>92 days</v>
      </c>
      <c r="W10" s="40">
        <v>44211</v>
      </c>
      <c r="X10" s="40">
        <v>44303</v>
      </c>
      <c r="AA10" s="36"/>
      <c r="AD10" s="36"/>
      <c r="AE10" s="19"/>
      <c r="AF10" s="40"/>
      <c r="AG10" s="12" t="str">
        <f t="shared" si="1"/>
        <v xml:space="preserve"> </v>
      </c>
      <c r="AH10" s="12" t="str">
        <f t="shared" si="2"/>
        <v xml:space="preserve"> </v>
      </c>
      <c r="AI10" s="12" t="str">
        <f t="shared" si="3"/>
        <v xml:space="preserve"> </v>
      </c>
      <c r="AJ10" s="12" t="str">
        <f t="shared" si="4"/>
        <v xml:space="preserve"> </v>
      </c>
      <c r="AK10" s="12" t="str">
        <f t="shared" si="5"/>
        <v xml:space="preserve"> </v>
      </c>
      <c r="AL10" s="12" t="str">
        <f t="shared" si="6"/>
        <v xml:space="preserve"> </v>
      </c>
      <c r="AM10" s="12" t="str">
        <f t="shared" si="7"/>
        <v xml:space="preserve"> </v>
      </c>
      <c r="AN10" s="11">
        <f t="shared" si="8"/>
        <v>0</v>
      </c>
      <c r="AO10" s="39" t="str">
        <f t="shared" ref="AO10" si="27">IF(AN10&gt;0,"Yes","")</f>
        <v/>
      </c>
      <c r="AP10" s="19"/>
      <c r="AQ10" s="11" t="b">
        <f t="shared" si="24"/>
        <v>1</v>
      </c>
      <c r="AR10" s="11" t="b">
        <f t="shared" si="9"/>
        <v>1</v>
      </c>
      <c r="AS10" s="11" t="b">
        <f t="shared" si="10"/>
        <v>1</v>
      </c>
      <c r="AT10" s="11" t="b">
        <f t="shared" si="11"/>
        <v>1</v>
      </c>
      <c r="AU10" s="11" t="b">
        <f t="shared" si="12"/>
        <v>1</v>
      </c>
      <c r="AV10" s="11" t="b">
        <f t="shared" si="13"/>
        <v>1</v>
      </c>
      <c r="AW10" s="11" t="b">
        <f t="shared" si="14"/>
        <v>1</v>
      </c>
      <c r="AX10" s="19"/>
      <c r="AY10" s="11" t="b">
        <f t="shared" si="15"/>
        <v>1</v>
      </c>
      <c r="AZ10" s="11" t="b">
        <f t="shared" si="16"/>
        <v>1</v>
      </c>
      <c r="BA10" s="11" t="b">
        <f t="shared" si="17"/>
        <v>1</v>
      </c>
      <c r="BB10" s="11" t="b">
        <f t="shared" si="18"/>
        <v>1</v>
      </c>
      <c r="BC10" s="11" t="b">
        <f t="shared" si="19"/>
        <v>1</v>
      </c>
      <c r="BD10" s="11" t="b">
        <f t="shared" si="20"/>
        <v>1</v>
      </c>
      <c r="BE10" s="11" t="b">
        <f t="shared" si="21"/>
        <v>1</v>
      </c>
      <c r="BF10" s="11" t="b">
        <f t="shared" si="22"/>
        <v>1</v>
      </c>
      <c r="BG10" s="19"/>
    </row>
    <row r="11" spans="1:59" s="11" customFormat="1" x14ac:dyDescent="0.25">
      <c r="A11" s="11" t="str">
        <f t="shared" si="0"/>
        <v>SM12A2</v>
      </c>
      <c r="B11" s="11" t="s">
        <v>54</v>
      </c>
      <c r="C11" s="11" t="s">
        <v>45</v>
      </c>
      <c r="D11" s="16">
        <v>12</v>
      </c>
      <c r="E11" s="11" t="s">
        <v>46</v>
      </c>
      <c r="F11" s="11">
        <v>2</v>
      </c>
      <c r="I11" s="19"/>
      <c r="J11" s="44" t="s">
        <v>9</v>
      </c>
      <c r="K11" s="44"/>
      <c r="L11" s="44"/>
      <c r="M11" s="44"/>
      <c r="N11" s="44"/>
      <c r="O11" s="45" t="s">
        <v>10</v>
      </c>
      <c r="P11" s="46"/>
      <c r="Q11" s="46"/>
      <c r="R11" s="46" t="s">
        <v>127</v>
      </c>
      <c r="S11" s="46"/>
      <c r="T11" s="46"/>
      <c r="U11" s="21"/>
      <c r="V11" s="29" t="str">
        <f t="shared" si="25"/>
        <v>92 days</v>
      </c>
      <c r="W11" s="40">
        <v>44211</v>
      </c>
      <c r="X11" s="40">
        <v>44303</v>
      </c>
      <c r="AA11" s="36"/>
      <c r="AD11" s="36"/>
      <c r="AE11" s="19"/>
      <c r="AF11" s="40" t="s">
        <v>127</v>
      </c>
      <c r="AG11" s="12">
        <f t="shared" si="1"/>
        <v>5</v>
      </c>
      <c r="AH11" s="12">
        <f t="shared" si="2"/>
        <v>6</v>
      </c>
      <c r="AI11" s="12">
        <f t="shared" si="3"/>
        <v>8</v>
      </c>
      <c r="AJ11" s="12">
        <f t="shared" si="4"/>
        <v>9</v>
      </c>
      <c r="AK11" s="12">
        <f t="shared" si="5"/>
        <v>11</v>
      </c>
      <c r="AL11" s="12">
        <f t="shared" si="6"/>
        <v>11</v>
      </c>
      <c r="AM11" s="12">
        <f t="shared" si="7"/>
        <v>11</v>
      </c>
      <c r="AN11" s="11">
        <f t="shared" si="8"/>
        <v>4</v>
      </c>
      <c r="AO11" s="39" t="str">
        <f t="shared" si="23"/>
        <v>Yes</v>
      </c>
      <c r="AP11" s="19"/>
      <c r="AQ11" s="11" t="b">
        <f t="shared" si="24"/>
        <v>1</v>
      </c>
      <c r="AR11" s="11" t="b">
        <f t="shared" si="9"/>
        <v>1</v>
      </c>
      <c r="AS11" s="11" t="b">
        <f t="shared" si="10"/>
        <v>1</v>
      </c>
      <c r="AT11" s="11" t="b">
        <f t="shared" si="11"/>
        <v>1</v>
      </c>
      <c r="AU11" s="11" t="b">
        <f t="shared" si="12"/>
        <v>1</v>
      </c>
      <c r="AV11" s="11" t="b">
        <f t="shared" si="13"/>
        <v>1</v>
      </c>
      <c r="AW11" s="11" t="b">
        <f t="shared" si="14"/>
        <v>1</v>
      </c>
      <c r="AX11" s="19"/>
      <c r="AY11" s="11" t="b">
        <f t="shared" si="15"/>
        <v>1</v>
      </c>
      <c r="AZ11" s="11" t="b">
        <f t="shared" si="16"/>
        <v>1</v>
      </c>
      <c r="BA11" s="11" t="b">
        <f t="shared" si="17"/>
        <v>1</v>
      </c>
      <c r="BB11" s="11" t="b">
        <f t="shared" si="18"/>
        <v>1</v>
      </c>
      <c r="BC11" s="11" t="b">
        <f t="shared" si="19"/>
        <v>1</v>
      </c>
      <c r="BD11" s="11" t="b">
        <f t="shared" si="20"/>
        <v>1</v>
      </c>
      <c r="BE11" s="11" t="b">
        <f t="shared" si="21"/>
        <v>1</v>
      </c>
      <c r="BF11" s="11" t="b">
        <f t="shared" si="22"/>
        <v>1</v>
      </c>
      <c r="BG11" s="19"/>
    </row>
    <row r="12" spans="1:59" ht="45" x14ac:dyDescent="0.25">
      <c r="A12" t="str">
        <f t="shared" si="0"/>
        <v>SM12A2A</v>
      </c>
      <c r="B12" t="s">
        <v>54</v>
      </c>
      <c r="C12" t="s">
        <v>45</v>
      </c>
      <c r="D12" s="13">
        <v>12</v>
      </c>
      <c r="E12" t="s">
        <v>46</v>
      </c>
      <c r="F12">
        <v>2</v>
      </c>
      <c r="G12" t="s">
        <v>46</v>
      </c>
      <c r="I12" s="2"/>
      <c r="J12" s="28" t="s">
        <v>26</v>
      </c>
      <c r="K12" s="44"/>
      <c r="L12" s="44"/>
      <c r="M12" s="44"/>
      <c r="N12" s="44"/>
      <c r="O12" s="45"/>
      <c r="P12" s="46" t="s">
        <v>50</v>
      </c>
      <c r="Q12" s="46"/>
      <c r="R12" s="46" t="s">
        <v>60</v>
      </c>
      <c r="S12" s="46">
        <v>20</v>
      </c>
      <c r="T12" s="46" t="s">
        <v>160</v>
      </c>
      <c r="U12" s="21"/>
      <c r="V12" s="29" t="str">
        <f t="shared" si="25"/>
        <v>92 days</v>
      </c>
      <c r="W12" s="40">
        <v>44211</v>
      </c>
      <c r="X12" s="40">
        <v>44303</v>
      </c>
      <c r="Y12" s="33"/>
      <c r="Z12" s="33"/>
      <c r="AA12" s="34"/>
      <c r="AB12" s="33"/>
      <c r="AC12" s="33"/>
      <c r="AD12" s="34"/>
      <c r="AE12" s="19"/>
      <c r="AF12" s="40" t="s">
        <v>60</v>
      </c>
      <c r="AG12" s="12">
        <f t="shared" si="1"/>
        <v>5</v>
      </c>
      <c r="AH12" s="12">
        <f t="shared" si="2"/>
        <v>6</v>
      </c>
      <c r="AI12" s="12">
        <f t="shared" si="3"/>
        <v>8</v>
      </c>
      <c r="AJ12" s="12">
        <f t="shared" si="4"/>
        <v>9</v>
      </c>
      <c r="AK12" s="12">
        <f t="shared" si="5"/>
        <v>11</v>
      </c>
      <c r="AL12" s="12">
        <f t="shared" si="6"/>
        <v>12</v>
      </c>
      <c r="AM12" s="12">
        <f t="shared" si="7"/>
        <v>12</v>
      </c>
      <c r="AN12" s="11">
        <f t="shared" si="8"/>
        <v>2</v>
      </c>
      <c r="AO12" s="39" t="str">
        <f t="shared" si="23"/>
        <v>Yes</v>
      </c>
      <c r="AP12" s="19"/>
      <c r="AQ12" s="11" t="b">
        <f t="shared" si="24"/>
        <v>1</v>
      </c>
      <c r="AR12" s="11" t="b">
        <f t="shared" si="9"/>
        <v>1</v>
      </c>
      <c r="AS12" s="11" t="b">
        <f t="shared" si="10"/>
        <v>1</v>
      </c>
      <c r="AT12" s="11" t="b">
        <f t="shared" si="11"/>
        <v>1</v>
      </c>
      <c r="AU12" s="11" t="b">
        <f t="shared" si="12"/>
        <v>1</v>
      </c>
      <c r="AV12" s="11" t="b">
        <f t="shared" si="13"/>
        <v>1</v>
      </c>
      <c r="AW12" s="11" t="b">
        <f t="shared" si="14"/>
        <v>1</v>
      </c>
      <c r="AX12" s="19"/>
      <c r="AY12" s="11" t="b">
        <f t="shared" si="15"/>
        <v>1</v>
      </c>
      <c r="AZ12" s="11" t="b">
        <f t="shared" si="16"/>
        <v>1</v>
      </c>
      <c r="BA12" s="11" t="b">
        <f t="shared" si="17"/>
        <v>1</v>
      </c>
      <c r="BB12" s="11" t="b">
        <f t="shared" si="18"/>
        <v>1</v>
      </c>
      <c r="BC12" s="11" t="b">
        <f t="shared" si="19"/>
        <v>1</v>
      </c>
      <c r="BD12" s="11" t="b">
        <f t="shared" si="20"/>
        <v>1</v>
      </c>
      <c r="BE12" s="11" t="b">
        <f t="shared" si="21"/>
        <v>1</v>
      </c>
      <c r="BF12" s="11" t="b">
        <f t="shared" si="22"/>
        <v>1</v>
      </c>
      <c r="BG12" s="19"/>
    </row>
    <row r="13" spans="1:59" ht="45" hidden="1" x14ac:dyDescent="0.25">
      <c r="A13" t="str">
        <f t="shared" si="0"/>
        <v>SM12A2B</v>
      </c>
      <c r="B13" t="s">
        <v>54</v>
      </c>
      <c r="C13" t="s">
        <v>45</v>
      </c>
      <c r="D13" s="13">
        <v>12</v>
      </c>
      <c r="E13" t="s">
        <v>46</v>
      </c>
      <c r="F13">
        <v>2</v>
      </c>
      <c r="G13" t="s">
        <v>47</v>
      </c>
      <c r="I13" s="2"/>
      <c r="J13" s="28" t="s">
        <v>26</v>
      </c>
      <c r="K13" s="44"/>
      <c r="L13" s="44"/>
      <c r="M13" s="44"/>
      <c r="N13" s="44"/>
      <c r="O13" s="45"/>
      <c r="P13" s="46" t="s">
        <v>11</v>
      </c>
      <c r="Q13" s="46"/>
      <c r="R13" s="46" t="s">
        <v>70</v>
      </c>
      <c r="S13" s="46"/>
      <c r="T13" s="46"/>
      <c r="U13" s="21"/>
      <c r="V13" s="29" t="str">
        <f t="shared" si="25"/>
        <v>92 days</v>
      </c>
      <c r="W13" s="40">
        <v>44211</v>
      </c>
      <c r="X13" s="40">
        <v>44303</v>
      </c>
      <c r="AA13" s="35"/>
      <c r="AD13" s="35"/>
      <c r="AE13" s="2"/>
      <c r="AF13" s="40"/>
      <c r="AG13" s="12" t="str">
        <f t="shared" si="1"/>
        <v xml:space="preserve"> </v>
      </c>
      <c r="AH13" s="12" t="str">
        <f t="shared" si="2"/>
        <v xml:space="preserve"> </v>
      </c>
      <c r="AI13" s="12" t="str">
        <f t="shared" si="3"/>
        <v xml:space="preserve"> </v>
      </c>
      <c r="AJ13" s="12" t="str">
        <f t="shared" si="4"/>
        <v xml:space="preserve"> </v>
      </c>
      <c r="AK13" s="12" t="str">
        <f t="shared" si="5"/>
        <v xml:space="preserve"> </v>
      </c>
      <c r="AL13" s="12" t="str">
        <f t="shared" si="6"/>
        <v xml:space="preserve"> </v>
      </c>
      <c r="AM13" s="12" t="str">
        <f t="shared" si="7"/>
        <v xml:space="preserve"> </v>
      </c>
      <c r="AN13" s="11">
        <f t="shared" si="8"/>
        <v>0</v>
      </c>
      <c r="AO13" s="39" t="str">
        <f t="shared" si="23"/>
        <v/>
      </c>
      <c r="AP13" s="2"/>
      <c r="AQ13" s="11" t="b">
        <f t="shared" si="24"/>
        <v>1</v>
      </c>
      <c r="AR13" s="11" t="b">
        <f t="shared" si="9"/>
        <v>1</v>
      </c>
      <c r="AS13" s="11" t="b">
        <f t="shared" si="10"/>
        <v>1</v>
      </c>
      <c r="AT13" s="11" t="b">
        <f t="shared" si="11"/>
        <v>1</v>
      </c>
      <c r="AU13" s="11" t="b">
        <f t="shared" si="12"/>
        <v>1</v>
      </c>
      <c r="AV13" s="11" t="b">
        <f t="shared" si="13"/>
        <v>1</v>
      </c>
      <c r="AW13" s="11" t="b">
        <f t="shared" si="14"/>
        <v>1</v>
      </c>
      <c r="AX13" s="2"/>
      <c r="AY13" s="11" t="b">
        <f t="shared" si="15"/>
        <v>1</v>
      </c>
      <c r="AZ13" s="11" t="b">
        <f t="shared" si="16"/>
        <v>1</v>
      </c>
      <c r="BA13" s="11" t="b">
        <f t="shared" si="17"/>
        <v>1</v>
      </c>
      <c r="BB13" s="11" t="b">
        <f t="shared" si="18"/>
        <v>1</v>
      </c>
      <c r="BC13" s="11" t="b">
        <f t="shared" si="19"/>
        <v>1</v>
      </c>
      <c r="BD13" s="11" t="b">
        <f t="shared" si="20"/>
        <v>1</v>
      </c>
      <c r="BE13" s="11" t="b">
        <f t="shared" si="21"/>
        <v>1</v>
      </c>
      <c r="BF13" s="11" t="b">
        <f t="shared" si="22"/>
        <v>1</v>
      </c>
      <c r="BG13" s="2"/>
    </row>
    <row r="14" spans="1:59" s="11" customFormat="1" hidden="1" x14ac:dyDescent="0.25">
      <c r="A14" s="11" t="str">
        <f t="shared" si="0"/>
        <v>SM12A3</v>
      </c>
      <c r="B14" s="11" t="s">
        <v>54</v>
      </c>
      <c r="C14" s="11" t="s">
        <v>45</v>
      </c>
      <c r="D14" s="16">
        <v>12</v>
      </c>
      <c r="E14" s="11" t="s">
        <v>46</v>
      </c>
      <c r="F14" s="11">
        <v>3</v>
      </c>
      <c r="I14" s="19"/>
      <c r="J14" s="44" t="s">
        <v>9</v>
      </c>
      <c r="K14" s="44" t="s">
        <v>12</v>
      </c>
      <c r="L14" s="44"/>
      <c r="M14" s="44"/>
      <c r="N14" s="44"/>
      <c r="O14" s="45" t="s">
        <v>13</v>
      </c>
      <c r="P14" s="46"/>
      <c r="Q14" s="46"/>
      <c r="R14" s="46" t="s">
        <v>70</v>
      </c>
      <c r="S14" s="46"/>
      <c r="T14" s="46"/>
      <c r="U14" s="21"/>
      <c r="V14" s="29" t="str">
        <f t="shared" si="25"/>
        <v>92 days</v>
      </c>
      <c r="W14" s="40">
        <v>44211</v>
      </c>
      <c r="X14" s="40">
        <v>44303</v>
      </c>
      <c r="AA14" s="36"/>
      <c r="AD14" s="36"/>
      <c r="AE14" s="19"/>
      <c r="AF14" s="40"/>
      <c r="AG14" s="12" t="str">
        <f t="shared" si="1"/>
        <v xml:space="preserve"> </v>
      </c>
      <c r="AH14" s="12" t="str">
        <f t="shared" si="2"/>
        <v xml:space="preserve"> </v>
      </c>
      <c r="AI14" s="12" t="str">
        <f t="shared" si="3"/>
        <v xml:space="preserve"> </v>
      </c>
      <c r="AJ14" s="12" t="str">
        <f t="shared" si="4"/>
        <v xml:space="preserve"> </v>
      </c>
      <c r="AK14" s="12" t="str">
        <f t="shared" si="5"/>
        <v xml:space="preserve"> </v>
      </c>
      <c r="AL14" s="12" t="str">
        <f t="shared" si="6"/>
        <v xml:space="preserve"> </v>
      </c>
      <c r="AM14" s="12" t="str">
        <f t="shared" si="7"/>
        <v xml:space="preserve"> </v>
      </c>
      <c r="AN14" s="11">
        <f t="shared" si="8"/>
        <v>0</v>
      </c>
      <c r="AO14" s="39" t="str">
        <f t="shared" si="23"/>
        <v/>
      </c>
      <c r="AP14" s="19"/>
      <c r="AQ14" s="11" t="b">
        <f t="shared" si="24"/>
        <v>1</v>
      </c>
      <c r="AR14" s="11" t="b">
        <f t="shared" si="9"/>
        <v>1</v>
      </c>
      <c r="AS14" s="11" t="b">
        <f t="shared" si="10"/>
        <v>1</v>
      </c>
      <c r="AT14" s="11" t="b">
        <f t="shared" si="11"/>
        <v>1</v>
      </c>
      <c r="AU14" s="11" t="b">
        <f t="shared" si="12"/>
        <v>1</v>
      </c>
      <c r="AV14" s="11" t="b">
        <f t="shared" si="13"/>
        <v>1</v>
      </c>
      <c r="AW14" s="11" t="b">
        <f t="shared" si="14"/>
        <v>1</v>
      </c>
      <c r="AX14" s="19"/>
      <c r="AY14" s="11" t="b">
        <f t="shared" si="15"/>
        <v>1</v>
      </c>
      <c r="AZ14" s="11" t="b">
        <f t="shared" si="16"/>
        <v>1</v>
      </c>
      <c r="BA14" s="11" t="b">
        <f t="shared" si="17"/>
        <v>1</v>
      </c>
      <c r="BB14" s="11" t="b">
        <f t="shared" si="18"/>
        <v>1</v>
      </c>
      <c r="BC14" s="11" t="b">
        <f t="shared" si="19"/>
        <v>1</v>
      </c>
      <c r="BD14" s="11" t="b">
        <f t="shared" si="20"/>
        <v>1</v>
      </c>
      <c r="BE14" s="11" t="b">
        <f t="shared" si="21"/>
        <v>1</v>
      </c>
      <c r="BF14" s="11" t="b">
        <f t="shared" si="22"/>
        <v>1</v>
      </c>
      <c r="BG14" s="19"/>
    </row>
    <row r="15" spans="1:59" hidden="1" x14ac:dyDescent="0.25">
      <c r="A15" t="str">
        <f t="shared" si="0"/>
        <v>SM12A3A</v>
      </c>
      <c r="B15" t="s">
        <v>54</v>
      </c>
      <c r="C15" t="s">
        <v>45</v>
      </c>
      <c r="D15" s="13">
        <v>12</v>
      </c>
      <c r="E15" t="s">
        <v>46</v>
      </c>
      <c r="F15">
        <v>3</v>
      </c>
      <c r="G15" t="s">
        <v>46</v>
      </c>
      <c r="I15" s="2"/>
      <c r="J15" s="28" t="s">
        <v>26</v>
      </c>
      <c r="K15" s="44" t="s">
        <v>14</v>
      </c>
      <c r="L15" s="44"/>
      <c r="M15" s="44"/>
      <c r="N15" s="44"/>
      <c r="O15" s="45"/>
      <c r="P15" s="46" t="s">
        <v>15</v>
      </c>
      <c r="Q15" s="46"/>
      <c r="R15" s="46" t="s">
        <v>70</v>
      </c>
      <c r="S15" s="46"/>
      <c r="T15" s="46"/>
      <c r="U15" s="21"/>
      <c r="V15" s="29" t="str">
        <f t="shared" si="25"/>
        <v>92 days</v>
      </c>
      <c r="W15" s="40">
        <v>44211</v>
      </c>
      <c r="X15" s="40">
        <v>44303</v>
      </c>
      <c r="Y15" s="33"/>
      <c r="Z15" s="33"/>
      <c r="AA15" s="34"/>
      <c r="AB15" s="33"/>
      <c r="AC15" s="33"/>
      <c r="AD15" s="34"/>
      <c r="AE15" s="19"/>
      <c r="AF15" s="40"/>
      <c r="AG15" s="12" t="str">
        <f t="shared" si="1"/>
        <v xml:space="preserve"> </v>
      </c>
      <c r="AH15" s="12" t="str">
        <f t="shared" si="2"/>
        <v xml:space="preserve"> </v>
      </c>
      <c r="AI15" s="12" t="str">
        <f t="shared" si="3"/>
        <v xml:space="preserve"> </v>
      </c>
      <c r="AJ15" s="12" t="str">
        <f t="shared" si="4"/>
        <v xml:space="preserve"> </v>
      </c>
      <c r="AK15" s="12" t="str">
        <f t="shared" si="5"/>
        <v xml:space="preserve"> </v>
      </c>
      <c r="AL15" s="12" t="str">
        <f t="shared" si="6"/>
        <v xml:space="preserve"> </v>
      </c>
      <c r="AM15" s="12" t="str">
        <f t="shared" si="7"/>
        <v xml:space="preserve"> </v>
      </c>
      <c r="AN15" s="11">
        <f t="shared" si="8"/>
        <v>0</v>
      </c>
      <c r="AO15" s="39" t="str">
        <f t="shared" si="23"/>
        <v/>
      </c>
      <c r="AP15" s="19"/>
      <c r="AQ15" s="11" t="b">
        <f t="shared" si="24"/>
        <v>1</v>
      </c>
      <c r="AR15" s="11" t="b">
        <f t="shared" si="9"/>
        <v>1</v>
      </c>
      <c r="AS15" s="11" t="b">
        <f t="shared" si="10"/>
        <v>1</v>
      </c>
      <c r="AT15" s="11" t="b">
        <f t="shared" si="11"/>
        <v>1</v>
      </c>
      <c r="AU15" s="11" t="b">
        <f t="shared" si="12"/>
        <v>1</v>
      </c>
      <c r="AV15" s="11" t="b">
        <f t="shared" si="13"/>
        <v>1</v>
      </c>
      <c r="AW15" s="11" t="b">
        <f t="shared" si="14"/>
        <v>1</v>
      </c>
      <c r="AX15" s="19"/>
      <c r="AY15" s="11" t="b">
        <f t="shared" si="15"/>
        <v>1</v>
      </c>
      <c r="AZ15" s="11" t="b">
        <f t="shared" si="16"/>
        <v>1</v>
      </c>
      <c r="BA15" s="11" t="b">
        <f t="shared" si="17"/>
        <v>1</v>
      </c>
      <c r="BB15" s="11" t="b">
        <f t="shared" si="18"/>
        <v>1</v>
      </c>
      <c r="BC15" s="11" t="b">
        <f t="shared" si="19"/>
        <v>1</v>
      </c>
      <c r="BD15" s="11" t="b">
        <f t="shared" si="20"/>
        <v>1</v>
      </c>
      <c r="BE15" s="11" t="b">
        <f t="shared" si="21"/>
        <v>1</v>
      </c>
      <c r="BF15" s="11" t="b">
        <f t="shared" si="22"/>
        <v>1</v>
      </c>
      <c r="BG15" s="19"/>
    </row>
    <row r="16" spans="1:59" hidden="1" x14ac:dyDescent="0.25">
      <c r="A16" t="str">
        <f t="shared" ref="A16:A18" si="28">CONCATENATE(B16,C16,D16,E16,F16,G16,H16)</f>
        <v>SM12A3B</v>
      </c>
      <c r="B16" t="s">
        <v>54</v>
      </c>
      <c r="C16" t="s">
        <v>45</v>
      </c>
      <c r="D16" s="13">
        <v>12</v>
      </c>
      <c r="E16" t="s">
        <v>46</v>
      </c>
      <c r="F16">
        <v>3</v>
      </c>
      <c r="G16" t="s">
        <v>47</v>
      </c>
      <c r="I16" s="2"/>
      <c r="J16" s="28" t="s">
        <v>26</v>
      </c>
      <c r="K16" s="44"/>
      <c r="L16" s="44"/>
      <c r="M16" s="44"/>
      <c r="N16" s="44"/>
      <c r="O16" s="45"/>
      <c r="P16" s="46" t="s">
        <v>16</v>
      </c>
      <c r="Q16" s="46"/>
      <c r="R16" s="46" t="s">
        <v>70</v>
      </c>
      <c r="S16" s="46">
        <v>20</v>
      </c>
      <c r="T16" s="46" t="s">
        <v>161</v>
      </c>
      <c r="U16" s="21"/>
      <c r="V16" s="29" t="str">
        <f t="shared" si="25"/>
        <v>92 days</v>
      </c>
      <c r="W16" s="40">
        <v>44211</v>
      </c>
      <c r="X16" s="40">
        <v>44303</v>
      </c>
      <c r="AA16" s="35"/>
      <c r="AD16" s="35"/>
      <c r="AE16" s="2"/>
      <c r="AF16" s="40"/>
      <c r="AG16" s="12" t="str">
        <f t="shared" si="1"/>
        <v xml:space="preserve"> </v>
      </c>
      <c r="AH16" s="12" t="str">
        <f t="shared" si="2"/>
        <v xml:space="preserve"> </v>
      </c>
      <c r="AI16" s="12" t="str">
        <f t="shared" si="3"/>
        <v xml:space="preserve"> </v>
      </c>
      <c r="AJ16" s="12" t="str">
        <f t="shared" si="4"/>
        <v xml:space="preserve"> </v>
      </c>
      <c r="AK16" s="12" t="str">
        <f t="shared" si="5"/>
        <v xml:space="preserve"> </v>
      </c>
      <c r="AL16" s="12" t="str">
        <f t="shared" si="6"/>
        <v xml:space="preserve"> </v>
      </c>
      <c r="AM16" s="12" t="str">
        <f t="shared" si="7"/>
        <v xml:space="preserve"> </v>
      </c>
      <c r="AN16" s="11">
        <f t="shared" si="8"/>
        <v>0</v>
      </c>
      <c r="AO16" s="39" t="str">
        <f t="shared" si="23"/>
        <v/>
      </c>
      <c r="AP16" s="2"/>
      <c r="AQ16" s="11" t="b">
        <f t="shared" si="24"/>
        <v>1</v>
      </c>
      <c r="AR16" s="11" t="b">
        <f t="shared" si="9"/>
        <v>1</v>
      </c>
      <c r="AS16" s="11" t="b">
        <f t="shared" si="10"/>
        <v>1</v>
      </c>
      <c r="AT16" s="11" t="b">
        <f t="shared" si="11"/>
        <v>1</v>
      </c>
      <c r="AU16" s="11" t="b">
        <f t="shared" si="12"/>
        <v>1</v>
      </c>
      <c r="AV16" s="11" t="b">
        <f t="shared" si="13"/>
        <v>1</v>
      </c>
      <c r="AW16" s="11" t="b">
        <f t="shared" si="14"/>
        <v>1</v>
      </c>
      <c r="AX16" s="2"/>
      <c r="AY16" s="11" t="b">
        <f t="shared" si="15"/>
        <v>1</v>
      </c>
      <c r="AZ16" s="11" t="b">
        <f t="shared" si="16"/>
        <v>1</v>
      </c>
      <c r="BA16" s="11" t="b">
        <f t="shared" si="17"/>
        <v>1</v>
      </c>
      <c r="BB16" s="11" t="b">
        <f t="shared" si="18"/>
        <v>1</v>
      </c>
      <c r="BC16" s="11" t="b">
        <f t="shared" si="19"/>
        <v>1</v>
      </c>
      <c r="BD16" s="11" t="b">
        <f t="shared" si="20"/>
        <v>1</v>
      </c>
      <c r="BE16" s="11" t="b">
        <f t="shared" si="21"/>
        <v>1</v>
      </c>
      <c r="BF16" s="11" t="b">
        <f t="shared" si="22"/>
        <v>1</v>
      </c>
      <c r="BG16" s="2"/>
    </row>
    <row r="17" spans="1:59" hidden="1" x14ac:dyDescent="0.25">
      <c r="A17" t="str">
        <f t="shared" si="28"/>
        <v>SM12A3C</v>
      </c>
      <c r="B17" t="s">
        <v>54</v>
      </c>
      <c r="C17" t="s">
        <v>45</v>
      </c>
      <c r="D17" s="13">
        <v>12</v>
      </c>
      <c r="E17" t="s">
        <v>46</v>
      </c>
      <c r="F17">
        <v>3</v>
      </c>
      <c r="G17" t="s">
        <v>48</v>
      </c>
      <c r="I17" s="2"/>
      <c r="J17" s="28" t="s">
        <v>26</v>
      </c>
      <c r="K17" s="44"/>
      <c r="L17" s="44"/>
      <c r="M17" s="44"/>
      <c r="N17" s="44"/>
      <c r="O17" s="45"/>
      <c r="P17" s="46" t="s">
        <v>17</v>
      </c>
      <c r="Q17" s="46"/>
      <c r="R17" s="46" t="s">
        <v>70</v>
      </c>
      <c r="S17" s="46">
        <v>100</v>
      </c>
      <c r="T17" s="46"/>
      <c r="U17" s="21"/>
      <c r="V17" s="29" t="str">
        <f t="shared" si="25"/>
        <v>92 days</v>
      </c>
      <c r="W17" s="40">
        <v>44211</v>
      </c>
      <c r="X17" s="40">
        <v>44303</v>
      </c>
      <c r="AA17" s="35"/>
      <c r="AD17" s="35"/>
      <c r="AE17" s="2"/>
      <c r="AF17" s="40"/>
      <c r="AG17" s="12" t="str">
        <f t="shared" si="1"/>
        <v xml:space="preserve"> </v>
      </c>
      <c r="AH17" s="12" t="str">
        <f t="shared" si="2"/>
        <v xml:space="preserve"> </v>
      </c>
      <c r="AI17" s="12" t="str">
        <f t="shared" si="3"/>
        <v xml:space="preserve"> </v>
      </c>
      <c r="AJ17" s="12" t="str">
        <f t="shared" si="4"/>
        <v xml:space="preserve"> </v>
      </c>
      <c r="AK17" s="12" t="str">
        <f t="shared" si="5"/>
        <v xml:space="preserve"> </v>
      </c>
      <c r="AL17" s="12" t="str">
        <f t="shared" si="6"/>
        <v xml:space="preserve"> </v>
      </c>
      <c r="AM17" s="12" t="str">
        <f t="shared" si="7"/>
        <v xml:space="preserve"> </v>
      </c>
      <c r="AN17" s="11">
        <f t="shared" si="8"/>
        <v>0</v>
      </c>
      <c r="AO17" s="39" t="str">
        <f t="shared" si="23"/>
        <v/>
      </c>
      <c r="AP17" s="2"/>
      <c r="AQ17" s="11" t="b">
        <f t="shared" si="24"/>
        <v>1</v>
      </c>
      <c r="AR17" s="11" t="b">
        <f t="shared" si="9"/>
        <v>1</v>
      </c>
      <c r="AS17" s="11" t="b">
        <f t="shared" si="10"/>
        <v>1</v>
      </c>
      <c r="AT17" s="11" t="b">
        <f t="shared" si="11"/>
        <v>1</v>
      </c>
      <c r="AU17" s="11" t="b">
        <f t="shared" si="12"/>
        <v>1</v>
      </c>
      <c r="AV17" s="11" t="b">
        <f t="shared" si="13"/>
        <v>1</v>
      </c>
      <c r="AW17" s="11" t="b">
        <f t="shared" si="14"/>
        <v>1</v>
      </c>
      <c r="AX17" s="2"/>
      <c r="AY17" s="11" t="b">
        <f t="shared" si="15"/>
        <v>1</v>
      </c>
      <c r="AZ17" s="11" t="b">
        <f t="shared" si="16"/>
        <v>1</v>
      </c>
      <c r="BA17" s="11" t="b">
        <f t="shared" si="17"/>
        <v>1</v>
      </c>
      <c r="BB17" s="11" t="b">
        <f t="shared" si="18"/>
        <v>1</v>
      </c>
      <c r="BC17" s="11" t="b">
        <f t="shared" si="19"/>
        <v>1</v>
      </c>
      <c r="BD17" s="11" t="b">
        <f t="shared" si="20"/>
        <v>1</v>
      </c>
      <c r="BE17" s="11" t="b">
        <f t="shared" si="21"/>
        <v>1</v>
      </c>
      <c r="BF17" s="11" t="b">
        <f t="shared" si="22"/>
        <v>1</v>
      </c>
      <c r="BG17" s="2"/>
    </row>
    <row r="18" spans="1:59" hidden="1" x14ac:dyDescent="0.25">
      <c r="A18" t="str">
        <f t="shared" si="28"/>
        <v>SM12A3D</v>
      </c>
      <c r="B18" t="s">
        <v>54</v>
      </c>
      <c r="C18" t="s">
        <v>45</v>
      </c>
      <c r="D18" s="13">
        <v>12</v>
      </c>
      <c r="E18" t="s">
        <v>46</v>
      </c>
      <c r="F18">
        <v>3</v>
      </c>
      <c r="G18" t="s">
        <v>49</v>
      </c>
      <c r="I18" s="2"/>
      <c r="J18" s="28" t="s">
        <v>26</v>
      </c>
      <c r="K18" s="44" t="s">
        <v>14</v>
      </c>
      <c r="L18" s="44"/>
      <c r="M18" s="44"/>
      <c r="N18" s="44"/>
      <c r="O18" s="45"/>
      <c r="P18" s="46" t="s">
        <v>18</v>
      </c>
      <c r="Q18" s="46"/>
      <c r="R18" s="46" t="s">
        <v>70</v>
      </c>
      <c r="S18" s="46">
        <v>0</v>
      </c>
      <c r="T18" s="46" t="s">
        <v>162</v>
      </c>
      <c r="U18" s="21"/>
      <c r="V18" s="29" t="str">
        <f t="shared" si="25"/>
        <v>92 days</v>
      </c>
      <c r="W18" s="40">
        <v>44211</v>
      </c>
      <c r="X18" s="40">
        <v>44303</v>
      </c>
      <c r="AA18" s="35"/>
      <c r="AD18" s="35"/>
      <c r="AE18" s="2"/>
      <c r="AF18" s="40"/>
      <c r="AG18" s="12" t="str">
        <f t="shared" si="1"/>
        <v xml:space="preserve"> </v>
      </c>
      <c r="AH18" s="12" t="str">
        <f t="shared" si="2"/>
        <v xml:space="preserve"> </v>
      </c>
      <c r="AI18" s="12" t="str">
        <f t="shared" si="3"/>
        <v xml:space="preserve"> </v>
      </c>
      <c r="AJ18" s="12" t="str">
        <f t="shared" si="4"/>
        <v xml:space="preserve"> </v>
      </c>
      <c r="AK18" s="12" t="str">
        <f t="shared" si="5"/>
        <v xml:space="preserve"> </v>
      </c>
      <c r="AL18" s="12" t="str">
        <f t="shared" si="6"/>
        <v xml:space="preserve"> </v>
      </c>
      <c r="AM18" s="12" t="str">
        <f t="shared" si="7"/>
        <v xml:space="preserve"> </v>
      </c>
      <c r="AN18" s="11">
        <f t="shared" si="8"/>
        <v>0</v>
      </c>
      <c r="AO18" s="39" t="str">
        <f t="shared" si="23"/>
        <v/>
      </c>
      <c r="AP18" s="2"/>
      <c r="AQ18" s="11" t="b">
        <f t="shared" si="24"/>
        <v>1</v>
      </c>
      <c r="AR18" s="11" t="b">
        <f t="shared" si="9"/>
        <v>1</v>
      </c>
      <c r="AS18" s="11" t="b">
        <f t="shared" si="10"/>
        <v>1</v>
      </c>
      <c r="AT18" s="11" t="b">
        <f t="shared" si="11"/>
        <v>1</v>
      </c>
      <c r="AU18" s="11" t="b">
        <f t="shared" si="12"/>
        <v>1</v>
      </c>
      <c r="AV18" s="11" t="b">
        <f t="shared" si="13"/>
        <v>1</v>
      </c>
      <c r="AW18" s="11" t="b">
        <f t="shared" si="14"/>
        <v>1</v>
      </c>
      <c r="AX18" s="2"/>
      <c r="AY18" s="11" t="b">
        <f t="shared" si="15"/>
        <v>1</v>
      </c>
      <c r="AZ18" s="11" t="b">
        <f t="shared" si="16"/>
        <v>1</v>
      </c>
      <c r="BA18" s="11" t="b">
        <f t="shared" si="17"/>
        <v>1</v>
      </c>
      <c r="BB18" s="11" t="b">
        <f t="shared" si="18"/>
        <v>1</v>
      </c>
      <c r="BC18" s="11" t="b">
        <f t="shared" si="19"/>
        <v>1</v>
      </c>
      <c r="BD18" s="11" t="b">
        <f t="shared" si="20"/>
        <v>1</v>
      </c>
      <c r="BE18" s="11" t="b">
        <f t="shared" si="21"/>
        <v>1</v>
      </c>
      <c r="BF18" s="11" t="b">
        <f t="shared" si="22"/>
        <v>1</v>
      </c>
      <c r="BG18" s="2"/>
    </row>
    <row r="19" spans="1:59" s="11" customFormat="1" hidden="1" x14ac:dyDescent="0.25">
      <c r="A19" s="11" t="str">
        <f>CONCATENATE(B19,C19,D19,E19,F19,G19,H19)</f>
        <v>SM12A4</v>
      </c>
      <c r="B19" s="11" t="s">
        <v>54</v>
      </c>
      <c r="C19" s="11" t="s">
        <v>45</v>
      </c>
      <c r="D19" s="16">
        <v>12</v>
      </c>
      <c r="E19" s="11" t="s">
        <v>46</v>
      </c>
      <c r="F19" s="11">
        <v>4</v>
      </c>
      <c r="I19" s="19"/>
      <c r="J19" s="44" t="s">
        <v>9</v>
      </c>
      <c r="K19" s="44" t="s">
        <v>19</v>
      </c>
      <c r="L19" s="44"/>
      <c r="M19" s="44"/>
      <c r="N19" s="44"/>
      <c r="O19" s="45" t="s">
        <v>57</v>
      </c>
      <c r="P19" s="46"/>
      <c r="Q19" s="46"/>
      <c r="R19" s="46"/>
      <c r="S19" s="46"/>
      <c r="T19" s="46"/>
      <c r="U19" s="21"/>
      <c r="V19" s="29" t="str">
        <f t="shared" si="25"/>
        <v>92 days</v>
      </c>
      <c r="W19" s="40">
        <v>44211</v>
      </c>
      <c r="X19" s="40">
        <v>44303</v>
      </c>
      <c r="AA19" s="36"/>
      <c r="AD19" s="36"/>
      <c r="AE19" s="19"/>
      <c r="AF19" s="40"/>
      <c r="AG19" s="12" t="str">
        <f t="shared" si="1"/>
        <v xml:space="preserve"> </v>
      </c>
      <c r="AH19" s="12" t="str">
        <f t="shared" si="2"/>
        <v xml:space="preserve"> </v>
      </c>
      <c r="AI19" s="12" t="str">
        <f t="shared" si="3"/>
        <v xml:space="preserve"> </v>
      </c>
      <c r="AJ19" s="12" t="str">
        <f t="shared" si="4"/>
        <v xml:space="preserve"> </v>
      </c>
      <c r="AK19" s="12" t="str">
        <f t="shared" si="5"/>
        <v xml:space="preserve"> </v>
      </c>
      <c r="AL19" s="12" t="str">
        <f t="shared" si="6"/>
        <v xml:space="preserve"> </v>
      </c>
      <c r="AM19" s="12" t="str">
        <f t="shared" si="7"/>
        <v xml:space="preserve"> </v>
      </c>
      <c r="AN19" s="11">
        <f t="shared" si="8"/>
        <v>0</v>
      </c>
      <c r="AO19" s="39" t="str">
        <f t="shared" si="23"/>
        <v/>
      </c>
      <c r="AP19" s="19"/>
      <c r="AQ19" s="11" t="b">
        <f t="shared" si="24"/>
        <v>1</v>
      </c>
      <c r="AR19" s="11" t="b">
        <f t="shared" si="9"/>
        <v>1</v>
      </c>
      <c r="AS19" s="11" t="b">
        <f t="shared" si="10"/>
        <v>1</v>
      </c>
      <c r="AT19" s="11" t="b">
        <f t="shared" si="11"/>
        <v>1</v>
      </c>
      <c r="AU19" s="11" t="b">
        <f t="shared" si="12"/>
        <v>1</v>
      </c>
      <c r="AV19" s="11" t="b">
        <f t="shared" si="13"/>
        <v>1</v>
      </c>
      <c r="AW19" s="11" t="b">
        <f t="shared" si="14"/>
        <v>1</v>
      </c>
      <c r="AX19" s="19"/>
      <c r="AY19" s="11" t="b">
        <f t="shared" si="15"/>
        <v>1</v>
      </c>
      <c r="AZ19" s="11" t="b">
        <f t="shared" si="16"/>
        <v>1</v>
      </c>
      <c r="BA19" s="11" t="b">
        <f t="shared" si="17"/>
        <v>1</v>
      </c>
      <c r="BB19" s="11" t="b">
        <f t="shared" si="18"/>
        <v>1</v>
      </c>
      <c r="BC19" s="11" t="b">
        <f t="shared" si="19"/>
        <v>1</v>
      </c>
      <c r="BD19" s="11" t="b">
        <f t="shared" si="20"/>
        <v>1</v>
      </c>
      <c r="BE19" s="11" t="b">
        <f t="shared" si="21"/>
        <v>1</v>
      </c>
      <c r="BF19" s="11" t="b">
        <f t="shared" si="22"/>
        <v>1</v>
      </c>
      <c r="BG19" s="19"/>
    </row>
    <row r="20" spans="1:59" hidden="1" x14ac:dyDescent="0.25">
      <c r="A20" t="str">
        <f t="shared" ref="A20:A23" si="29">CONCATENATE(B20,C20,D20,E20,F20,G20,H20)</f>
        <v>SM12A4A</v>
      </c>
      <c r="B20" t="s">
        <v>54</v>
      </c>
      <c r="C20" t="s">
        <v>45</v>
      </c>
      <c r="D20" s="13">
        <v>12</v>
      </c>
      <c r="E20" t="s">
        <v>46</v>
      </c>
      <c r="F20">
        <v>4</v>
      </c>
      <c r="G20" t="s">
        <v>46</v>
      </c>
      <c r="I20" s="2"/>
      <c r="J20" s="28" t="s">
        <v>26</v>
      </c>
      <c r="K20" s="44"/>
      <c r="L20" s="44"/>
      <c r="M20" s="44"/>
      <c r="N20" s="44"/>
      <c r="O20" s="45"/>
      <c r="P20" s="46" t="s">
        <v>15</v>
      </c>
      <c r="Q20" s="46"/>
      <c r="R20" s="46" t="s">
        <v>70</v>
      </c>
      <c r="S20" s="46">
        <v>0</v>
      </c>
      <c r="T20" s="46" t="s">
        <v>163</v>
      </c>
      <c r="U20" s="21"/>
      <c r="V20" s="29" t="str">
        <f t="shared" si="25"/>
        <v>92 days</v>
      </c>
      <c r="W20" s="40">
        <v>44211</v>
      </c>
      <c r="X20" s="40">
        <v>44303</v>
      </c>
      <c r="Y20" s="33"/>
      <c r="Z20" s="33"/>
      <c r="AA20" s="34"/>
      <c r="AB20" s="33"/>
      <c r="AC20" s="33"/>
      <c r="AD20" s="34"/>
      <c r="AE20" s="19"/>
      <c r="AF20" s="40"/>
      <c r="AG20" s="12" t="str">
        <f t="shared" si="1"/>
        <v xml:space="preserve"> </v>
      </c>
      <c r="AH20" s="12" t="str">
        <f t="shared" si="2"/>
        <v xml:space="preserve"> </v>
      </c>
      <c r="AI20" s="12" t="str">
        <f t="shared" si="3"/>
        <v xml:space="preserve"> </v>
      </c>
      <c r="AJ20" s="12" t="str">
        <f t="shared" si="4"/>
        <v xml:space="preserve"> </v>
      </c>
      <c r="AK20" s="12" t="str">
        <f t="shared" si="5"/>
        <v xml:space="preserve"> </v>
      </c>
      <c r="AL20" s="12" t="str">
        <f t="shared" si="6"/>
        <v xml:space="preserve"> </v>
      </c>
      <c r="AM20" s="12" t="str">
        <f t="shared" si="7"/>
        <v xml:space="preserve"> </v>
      </c>
      <c r="AN20" s="11">
        <f t="shared" si="8"/>
        <v>0</v>
      </c>
      <c r="AO20" s="39" t="str">
        <f t="shared" si="23"/>
        <v/>
      </c>
      <c r="AP20" s="19"/>
      <c r="AQ20" s="11" t="b">
        <f t="shared" si="24"/>
        <v>1</v>
      </c>
      <c r="AR20" s="11" t="b">
        <f t="shared" si="9"/>
        <v>1</v>
      </c>
      <c r="AS20" s="11" t="b">
        <f t="shared" si="10"/>
        <v>1</v>
      </c>
      <c r="AT20" s="11" t="b">
        <f t="shared" si="11"/>
        <v>1</v>
      </c>
      <c r="AU20" s="11" t="b">
        <f t="shared" si="12"/>
        <v>1</v>
      </c>
      <c r="AV20" s="11" t="b">
        <f t="shared" si="13"/>
        <v>1</v>
      </c>
      <c r="AW20" s="11" t="b">
        <f t="shared" si="14"/>
        <v>1</v>
      </c>
      <c r="AX20" s="19"/>
      <c r="AY20" s="11" t="b">
        <f t="shared" si="15"/>
        <v>1</v>
      </c>
      <c r="AZ20" s="11" t="b">
        <f t="shared" si="16"/>
        <v>1</v>
      </c>
      <c r="BA20" s="11" t="b">
        <f t="shared" si="17"/>
        <v>1</v>
      </c>
      <c r="BB20" s="11" t="b">
        <f t="shared" si="18"/>
        <v>1</v>
      </c>
      <c r="BC20" s="11" t="b">
        <f t="shared" si="19"/>
        <v>1</v>
      </c>
      <c r="BD20" s="11" t="b">
        <f t="shared" si="20"/>
        <v>1</v>
      </c>
      <c r="BE20" s="11" t="b">
        <f t="shared" si="21"/>
        <v>1</v>
      </c>
      <c r="BF20" s="11" t="b">
        <f t="shared" si="22"/>
        <v>1</v>
      </c>
      <c r="BG20" s="19"/>
    </row>
    <row r="21" spans="1:59" hidden="1" x14ac:dyDescent="0.25">
      <c r="A21" t="str">
        <f t="shared" si="29"/>
        <v>SM12A4B</v>
      </c>
      <c r="B21" t="s">
        <v>54</v>
      </c>
      <c r="C21" t="s">
        <v>45</v>
      </c>
      <c r="D21" s="13">
        <v>12</v>
      </c>
      <c r="E21" t="s">
        <v>46</v>
      </c>
      <c r="F21">
        <v>4</v>
      </c>
      <c r="G21" t="s">
        <v>47</v>
      </c>
      <c r="I21" s="2"/>
      <c r="J21" s="28" t="s">
        <v>26</v>
      </c>
      <c r="K21" s="44"/>
      <c r="L21" s="44"/>
      <c r="M21" s="44"/>
      <c r="N21" s="44"/>
      <c r="O21" s="45"/>
      <c r="P21" s="46" t="s">
        <v>16</v>
      </c>
      <c r="Q21" s="46"/>
      <c r="R21" s="46" t="s">
        <v>70</v>
      </c>
      <c r="S21" s="46">
        <v>0</v>
      </c>
      <c r="T21" s="46" t="s">
        <v>163</v>
      </c>
      <c r="U21" s="21"/>
      <c r="V21" s="29" t="str">
        <f t="shared" si="25"/>
        <v>92 days</v>
      </c>
      <c r="W21" s="40">
        <v>44211</v>
      </c>
      <c r="X21" s="40">
        <v>44303</v>
      </c>
      <c r="AA21" s="35"/>
      <c r="AD21" s="35"/>
      <c r="AE21" s="2"/>
      <c r="AF21" s="40"/>
      <c r="AG21" s="12" t="str">
        <f t="shared" si="1"/>
        <v xml:space="preserve"> </v>
      </c>
      <c r="AH21" s="12" t="str">
        <f t="shared" si="2"/>
        <v xml:space="preserve"> </v>
      </c>
      <c r="AI21" s="12" t="str">
        <f t="shared" si="3"/>
        <v xml:space="preserve"> </v>
      </c>
      <c r="AJ21" s="12" t="str">
        <f t="shared" si="4"/>
        <v xml:space="preserve"> </v>
      </c>
      <c r="AK21" s="12" t="str">
        <f t="shared" si="5"/>
        <v xml:space="preserve"> </v>
      </c>
      <c r="AL21" s="12" t="str">
        <f t="shared" si="6"/>
        <v xml:space="preserve"> </v>
      </c>
      <c r="AM21" s="12" t="str">
        <f t="shared" si="7"/>
        <v xml:space="preserve"> </v>
      </c>
      <c r="AN21" s="11">
        <f t="shared" si="8"/>
        <v>0</v>
      </c>
      <c r="AO21" s="39" t="str">
        <f t="shared" si="23"/>
        <v/>
      </c>
      <c r="AP21" s="19"/>
      <c r="AQ21" s="11" t="b">
        <f t="shared" si="24"/>
        <v>1</v>
      </c>
      <c r="AR21" s="11" t="b">
        <f t="shared" si="9"/>
        <v>1</v>
      </c>
      <c r="AS21" s="11" t="b">
        <f t="shared" si="10"/>
        <v>1</v>
      </c>
      <c r="AT21" s="11" t="b">
        <f t="shared" si="11"/>
        <v>1</v>
      </c>
      <c r="AU21" s="11" t="b">
        <f t="shared" si="12"/>
        <v>1</v>
      </c>
      <c r="AV21" s="11" t="b">
        <f t="shared" si="13"/>
        <v>1</v>
      </c>
      <c r="AW21" s="11" t="b">
        <f t="shared" si="14"/>
        <v>1</v>
      </c>
      <c r="AX21" s="19"/>
      <c r="AY21" s="11" t="b">
        <f t="shared" si="15"/>
        <v>1</v>
      </c>
      <c r="AZ21" s="11" t="b">
        <f t="shared" si="16"/>
        <v>1</v>
      </c>
      <c r="BA21" s="11" t="b">
        <f t="shared" si="17"/>
        <v>1</v>
      </c>
      <c r="BB21" s="11" t="b">
        <f t="shared" si="18"/>
        <v>1</v>
      </c>
      <c r="BC21" s="11" t="b">
        <f t="shared" si="19"/>
        <v>1</v>
      </c>
      <c r="BD21" s="11" t="b">
        <f t="shared" si="20"/>
        <v>1</v>
      </c>
      <c r="BE21" s="11" t="b">
        <f t="shared" si="21"/>
        <v>1</v>
      </c>
      <c r="BF21" s="11" t="b">
        <f t="shared" si="22"/>
        <v>1</v>
      </c>
      <c r="BG21" s="19"/>
    </row>
    <row r="22" spans="1:59" hidden="1" x14ac:dyDescent="0.25">
      <c r="A22" t="str">
        <f t="shared" si="29"/>
        <v>SM12A4C</v>
      </c>
      <c r="B22" t="s">
        <v>54</v>
      </c>
      <c r="C22" t="s">
        <v>45</v>
      </c>
      <c r="D22" s="13">
        <v>12</v>
      </c>
      <c r="E22" t="s">
        <v>46</v>
      </c>
      <c r="F22">
        <v>4</v>
      </c>
      <c r="G22" t="s">
        <v>48</v>
      </c>
      <c r="I22" s="2"/>
      <c r="J22" s="28" t="s">
        <v>26</v>
      </c>
      <c r="K22" s="44"/>
      <c r="L22" s="44"/>
      <c r="M22" s="44"/>
      <c r="N22" s="44"/>
      <c r="O22" s="45"/>
      <c r="P22" s="46" t="s">
        <v>17</v>
      </c>
      <c r="Q22" s="46"/>
      <c r="R22" s="46" t="s">
        <v>70</v>
      </c>
      <c r="S22" s="46">
        <v>0</v>
      </c>
      <c r="T22" s="46" t="s">
        <v>163</v>
      </c>
      <c r="U22" s="21"/>
      <c r="V22" s="29" t="str">
        <f t="shared" si="25"/>
        <v>92 days</v>
      </c>
      <c r="W22" s="40">
        <v>44211</v>
      </c>
      <c r="X22" s="40">
        <v>44303</v>
      </c>
      <c r="AA22" s="35"/>
      <c r="AD22" s="35"/>
      <c r="AE22" s="2"/>
      <c r="AF22" s="40"/>
      <c r="AG22" s="12" t="str">
        <f t="shared" si="1"/>
        <v xml:space="preserve"> </v>
      </c>
      <c r="AH22" s="12" t="str">
        <f t="shared" si="2"/>
        <v xml:space="preserve"> </v>
      </c>
      <c r="AI22" s="12" t="str">
        <f t="shared" si="3"/>
        <v xml:space="preserve"> </v>
      </c>
      <c r="AJ22" s="12" t="str">
        <f t="shared" si="4"/>
        <v xml:space="preserve"> </v>
      </c>
      <c r="AK22" s="12" t="str">
        <f t="shared" si="5"/>
        <v xml:space="preserve"> </v>
      </c>
      <c r="AL22" s="12" t="str">
        <f t="shared" si="6"/>
        <v xml:space="preserve"> </v>
      </c>
      <c r="AM22" s="12" t="str">
        <f t="shared" si="7"/>
        <v xml:space="preserve"> </v>
      </c>
      <c r="AN22" s="11">
        <f t="shared" si="8"/>
        <v>0</v>
      </c>
      <c r="AO22" s="39" t="str">
        <f t="shared" si="23"/>
        <v/>
      </c>
      <c r="AP22" s="19"/>
      <c r="AQ22" s="11" t="b">
        <f t="shared" si="24"/>
        <v>1</v>
      </c>
      <c r="AR22" s="11" t="b">
        <f t="shared" si="9"/>
        <v>1</v>
      </c>
      <c r="AS22" s="11" t="b">
        <f t="shared" si="10"/>
        <v>1</v>
      </c>
      <c r="AT22" s="11" t="b">
        <f t="shared" si="11"/>
        <v>1</v>
      </c>
      <c r="AU22" s="11" t="b">
        <f t="shared" si="12"/>
        <v>1</v>
      </c>
      <c r="AV22" s="11" t="b">
        <f t="shared" si="13"/>
        <v>1</v>
      </c>
      <c r="AW22" s="11" t="b">
        <f t="shared" si="14"/>
        <v>1</v>
      </c>
      <c r="AX22" s="19"/>
      <c r="AY22" s="11" t="b">
        <f t="shared" si="15"/>
        <v>1</v>
      </c>
      <c r="AZ22" s="11" t="b">
        <f t="shared" si="16"/>
        <v>1</v>
      </c>
      <c r="BA22" s="11" t="b">
        <f t="shared" si="17"/>
        <v>1</v>
      </c>
      <c r="BB22" s="11" t="b">
        <f t="shared" si="18"/>
        <v>1</v>
      </c>
      <c r="BC22" s="11" t="b">
        <f t="shared" si="19"/>
        <v>1</v>
      </c>
      <c r="BD22" s="11" t="b">
        <f t="shared" si="20"/>
        <v>1</v>
      </c>
      <c r="BE22" s="11" t="b">
        <f t="shared" si="21"/>
        <v>1</v>
      </c>
      <c r="BF22" s="11" t="b">
        <f t="shared" si="22"/>
        <v>1</v>
      </c>
      <c r="BG22" s="19"/>
    </row>
    <row r="23" spans="1:59" hidden="1" x14ac:dyDescent="0.25">
      <c r="A23" t="str">
        <f t="shared" si="29"/>
        <v>SM12A4D</v>
      </c>
      <c r="B23" t="s">
        <v>54</v>
      </c>
      <c r="C23" t="s">
        <v>45</v>
      </c>
      <c r="D23" s="13">
        <v>12</v>
      </c>
      <c r="E23" t="s">
        <v>46</v>
      </c>
      <c r="F23">
        <v>4</v>
      </c>
      <c r="G23" t="s">
        <v>49</v>
      </c>
      <c r="I23" s="2"/>
      <c r="J23" s="28" t="s">
        <v>26</v>
      </c>
      <c r="K23" s="44"/>
      <c r="L23" s="44"/>
      <c r="M23" s="44"/>
      <c r="N23" s="44"/>
      <c r="O23" s="45"/>
      <c r="P23" s="46" t="s">
        <v>18</v>
      </c>
      <c r="Q23" s="46"/>
      <c r="R23" s="46" t="s">
        <v>70</v>
      </c>
      <c r="S23" s="46">
        <v>0</v>
      </c>
      <c r="T23" s="46" t="s">
        <v>163</v>
      </c>
      <c r="U23" s="21"/>
      <c r="V23" s="29" t="str">
        <f t="shared" si="25"/>
        <v>92 days</v>
      </c>
      <c r="W23" s="40">
        <v>44211</v>
      </c>
      <c r="X23" s="40">
        <v>44303</v>
      </c>
      <c r="AA23" s="35"/>
      <c r="AD23" s="35"/>
      <c r="AE23" s="2"/>
      <c r="AF23" s="40"/>
      <c r="AG23" s="12" t="str">
        <f t="shared" si="1"/>
        <v xml:space="preserve"> </v>
      </c>
      <c r="AH23" s="12" t="str">
        <f t="shared" si="2"/>
        <v xml:space="preserve"> </v>
      </c>
      <c r="AI23" s="12" t="str">
        <f t="shared" si="3"/>
        <v xml:space="preserve"> </v>
      </c>
      <c r="AJ23" s="12" t="str">
        <f t="shared" si="4"/>
        <v xml:space="preserve"> </v>
      </c>
      <c r="AK23" s="12" t="str">
        <f t="shared" si="5"/>
        <v xml:space="preserve"> </v>
      </c>
      <c r="AL23" s="12" t="str">
        <f t="shared" si="6"/>
        <v xml:space="preserve"> </v>
      </c>
      <c r="AM23" s="12" t="str">
        <f t="shared" si="7"/>
        <v xml:space="preserve"> </v>
      </c>
      <c r="AN23" s="11">
        <f t="shared" si="8"/>
        <v>0</v>
      </c>
      <c r="AO23" s="39" t="str">
        <f t="shared" si="23"/>
        <v/>
      </c>
      <c r="AP23" s="19"/>
      <c r="AQ23" s="11" t="b">
        <f t="shared" si="24"/>
        <v>1</v>
      </c>
      <c r="AR23" s="11" t="b">
        <f t="shared" si="9"/>
        <v>1</v>
      </c>
      <c r="AS23" s="11" t="b">
        <f t="shared" si="10"/>
        <v>1</v>
      </c>
      <c r="AT23" s="11" t="b">
        <f t="shared" si="11"/>
        <v>1</v>
      </c>
      <c r="AU23" s="11" t="b">
        <f t="shared" si="12"/>
        <v>1</v>
      </c>
      <c r="AV23" s="11" t="b">
        <f t="shared" si="13"/>
        <v>1</v>
      </c>
      <c r="AW23" s="11" t="b">
        <f t="shared" si="14"/>
        <v>1</v>
      </c>
      <c r="AX23" s="19"/>
      <c r="AY23" s="11" t="b">
        <f t="shared" si="15"/>
        <v>1</v>
      </c>
      <c r="AZ23" s="11" t="b">
        <f t="shared" si="16"/>
        <v>1</v>
      </c>
      <c r="BA23" s="11" t="b">
        <f t="shared" si="17"/>
        <v>1</v>
      </c>
      <c r="BB23" s="11" t="b">
        <f t="shared" si="18"/>
        <v>1</v>
      </c>
      <c r="BC23" s="11" t="b">
        <f t="shared" si="19"/>
        <v>1</v>
      </c>
      <c r="BD23" s="11" t="b">
        <f t="shared" si="20"/>
        <v>1</v>
      </c>
      <c r="BE23" s="11" t="b">
        <f t="shared" si="21"/>
        <v>1</v>
      </c>
      <c r="BF23" s="11" t="b">
        <f t="shared" si="22"/>
        <v>1</v>
      </c>
      <c r="BG23" s="19"/>
    </row>
    <row r="24" spans="1:59" s="11" customFormat="1" hidden="1" x14ac:dyDescent="0.25">
      <c r="A24" s="11" t="str">
        <f>CONCATENATE(B24,C24,D24,E24,F24,G24,H24)</f>
        <v>SM12B</v>
      </c>
      <c r="B24" s="11" t="s">
        <v>54</v>
      </c>
      <c r="C24" s="11" t="s">
        <v>45</v>
      </c>
      <c r="D24" s="16">
        <v>12</v>
      </c>
      <c r="E24" s="11" t="s">
        <v>47</v>
      </c>
      <c r="I24" s="19"/>
      <c r="J24" s="44" t="s">
        <v>7</v>
      </c>
      <c r="K24" s="44" t="s">
        <v>20</v>
      </c>
      <c r="L24" s="44"/>
      <c r="M24" s="44"/>
      <c r="N24" s="44" t="s">
        <v>21</v>
      </c>
      <c r="O24" s="45"/>
      <c r="P24" s="46"/>
      <c r="Q24" s="46"/>
      <c r="R24" s="28"/>
      <c r="S24" s="46"/>
      <c r="T24" s="46"/>
      <c r="U24" s="21"/>
      <c r="V24" s="29" t="str">
        <f t="shared" si="25"/>
        <v>92 days</v>
      </c>
      <c r="W24" s="40">
        <v>44211</v>
      </c>
      <c r="X24" s="40">
        <v>44303</v>
      </c>
      <c r="AA24" s="36"/>
      <c r="AD24" s="36"/>
      <c r="AE24" s="19"/>
      <c r="AF24" s="40"/>
      <c r="AG24" s="12" t="str">
        <f t="shared" si="1"/>
        <v xml:space="preserve"> </v>
      </c>
      <c r="AH24" s="12" t="str">
        <f t="shared" si="2"/>
        <v xml:space="preserve"> </v>
      </c>
      <c r="AI24" s="12" t="str">
        <f t="shared" si="3"/>
        <v xml:space="preserve"> </v>
      </c>
      <c r="AJ24" s="12" t="str">
        <f t="shared" si="4"/>
        <v xml:space="preserve"> </v>
      </c>
      <c r="AK24" s="12" t="str">
        <f t="shared" si="5"/>
        <v xml:space="preserve"> </v>
      </c>
      <c r="AL24" s="12" t="str">
        <f t="shared" si="6"/>
        <v xml:space="preserve"> </v>
      </c>
      <c r="AM24" s="12" t="str">
        <f t="shared" si="7"/>
        <v xml:space="preserve"> </v>
      </c>
      <c r="AN24" s="11">
        <f t="shared" si="8"/>
        <v>0</v>
      </c>
      <c r="AO24" s="39" t="str">
        <f t="shared" si="23"/>
        <v/>
      </c>
      <c r="AP24" s="19"/>
      <c r="AQ24" s="11" t="b">
        <f t="shared" si="24"/>
        <v>1</v>
      </c>
      <c r="AR24" s="11" t="b">
        <f t="shared" si="9"/>
        <v>1</v>
      </c>
      <c r="AS24" s="11" t="b">
        <f t="shared" si="10"/>
        <v>1</v>
      </c>
      <c r="AT24" s="11" t="b">
        <f t="shared" si="11"/>
        <v>1</v>
      </c>
      <c r="AU24" s="11" t="b">
        <f t="shared" si="12"/>
        <v>1</v>
      </c>
      <c r="AV24" s="11" t="b">
        <f t="shared" si="13"/>
        <v>1</v>
      </c>
      <c r="AW24" s="11" t="b">
        <f t="shared" si="14"/>
        <v>1</v>
      </c>
      <c r="AX24" s="19"/>
      <c r="AY24" s="11" t="b">
        <f t="shared" si="15"/>
        <v>1</v>
      </c>
      <c r="AZ24" s="11" t="b">
        <f t="shared" si="16"/>
        <v>1</v>
      </c>
      <c r="BA24" s="11" t="b">
        <f t="shared" si="17"/>
        <v>1</v>
      </c>
      <c r="BB24" s="11" t="b">
        <f t="shared" si="18"/>
        <v>1</v>
      </c>
      <c r="BC24" s="11" t="b">
        <f t="shared" si="19"/>
        <v>1</v>
      </c>
      <c r="BD24" s="11" t="b">
        <f t="shared" si="20"/>
        <v>1</v>
      </c>
      <c r="BE24" s="11" t="b">
        <f t="shared" si="21"/>
        <v>1</v>
      </c>
      <c r="BF24" s="11" t="b">
        <f t="shared" si="22"/>
        <v>1</v>
      </c>
      <c r="BG24" s="19"/>
    </row>
    <row r="25" spans="1:59" s="11" customFormat="1" hidden="1" x14ac:dyDescent="0.25">
      <c r="A25" s="11" t="str">
        <f>CONCATENATE(B25,C25,D25,E25,F25,G25,H25)</f>
        <v>SM12B1</v>
      </c>
      <c r="B25" s="11" t="s">
        <v>54</v>
      </c>
      <c r="C25" s="11" t="s">
        <v>45</v>
      </c>
      <c r="D25" s="16">
        <v>12</v>
      </c>
      <c r="E25" s="11" t="s">
        <v>47</v>
      </c>
      <c r="F25" s="11">
        <v>1</v>
      </c>
      <c r="I25" s="19"/>
      <c r="J25" s="44" t="s">
        <v>9</v>
      </c>
      <c r="K25" s="44"/>
      <c r="L25" s="44"/>
      <c r="M25" s="44"/>
      <c r="N25" s="44"/>
      <c r="O25" s="48" t="s">
        <v>146</v>
      </c>
      <c r="P25" s="46"/>
      <c r="Q25" s="46"/>
      <c r="R25" s="28"/>
      <c r="S25" s="46"/>
      <c r="T25" s="46"/>
      <c r="U25" s="21"/>
      <c r="V25" s="29" t="str">
        <f t="shared" si="25"/>
        <v>92 days</v>
      </c>
      <c r="W25" s="40">
        <v>44211</v>
      </c>
      <c r="X25" s="40">
        <v>44303</v>
      </c>
      <c r="AA25" s="36"/>
      <c r="AD25" s="36"/>
      <c r="AE25" s="19"/>
      <c r="AF25" s="40"/>
      <c r="AG25" s="12" t="str">
        <f t="shared" si="1"/>
        <v xml:space="preserve"> </v>
      </c>
      <c r="AH25" s="12" t="str">
        <f t="shared" si="2"/>
        <v xml:space="preserve"> </v>
      </c>
      <c r="AI25" s="12" t="str">
        <f t="shared" si="3"/>
        <v xml:space="preserve"> </v>
      </c>
      <c r="AJ25" s="12" t="str">
        <f t="shared" si="4"/>
        <v xml:space="preserve"> </v>
      </c>
      <c r="AK25" s="12" t="str">
        <f t="shared" si="5"/>
        <v xml:space="preserve"> </v>
      </c>
      <c r="AL25" s="12" t="str">
        <f t="shared" si="6"/>
        <v xml:space="preserve"> </v>
      </c>
      <c r="AM25" s="12" t="str">
        <f t="shared" si="7"/>
        <v xml:space="preserve"> </v>
      </c>
      <c r="AN25" s="11">
        <f t="shared" si="8"/>
        <v>0</v>
      </c>
      <c r="AO25" s="39" t="str">
        <f t="shared" ref="AO25" si="30">IF(AN25&gt;0,"Yes","")</f>
        <v/>
      </c>
      <c r="AP25" s="19"/>
      <c r="AQ25" s="11" t="b">
        <f t="shared" si="24"/>
        <v>1</v>
      </c>
      <c r="AR25" s="11" t="b">
        <f t="shared" si="9"/>
        <v>1</v>
      </c>
      <c r="AS25" s="11" t="b">
        <f t="shared" si="10"/>
        <v>1</v>
      </c>
      <c r="AT25" s="11" t="b">
        <f t="shared" si="11"/>
        <v>1</v>
      </c>
      <c r="AU25" s="11" t="b">
        <f t="shared" si="12"/>
        <v>1</v>
      </c>
      <c r="AV25" s="11" t="b">
        <f t="shared" si="13"/>
        <v>1</v>
      </c>
      <c r="AW25" s="11" t="b">
        <f t="shared" si="14"/>
        <v>1</v>
      </c>
      <c r="AX25" s="19"/>
      <c r="AY25" s="11" t="b">
        <f t="shared" si="15"/>
        <v>1</v>
      </c>
      <c r="AZ25" s="11" t="b">
        <f t="shared" si="16"/>
        <v>1</v>
      </c>
      <c r="BA25" s="11" t="b">
        <f t="shared" si="17"/>
        <v>1</v>
      </c>
      <c r="BB25" s="11" t="b">
        <f t="shared" si="18"/>
        <v>1</v>
      </c>
      <c r="BC25" s="11" t="b">
        <f t="shared" si="19"/>
        <v>1</v>
      </c>
      <c r="BD25" s="11" t="b">
        <f t="shared" si="20"/>
        <v>1</v>
      </c>
      <c r="BE25" s="11" t="b">
        <f t="shared" si="21"/>
        <v>1</v>
      </c>
      <c r="BF25" s="11" t="b">
        <f t="shared" si="22"/>
        <v>1</v>
      </c>
      <c r="BG25" s="19"/>
    </row>
    <row r="26" spans="1:59" s="11" customFormat="1" hidden="1" x14ac:dyDescent="0.25">
      <c r="A26" s="11" t="str">
        <f>CONCATENATE(B26,C26,D26,E26,F26,G26,H26)</f>
        <v>SM12B2</v>
      </c>
      <c r="B26" s="11" t="s">
        <v>54</v>
      </c>
      <c r="C26" s="11" t="s">
        <v>45</v>
      </c>
      <c r="D26" s="16">
        <v>12</v>
      </c>
      <c r="E26" s="11" t="s">
        <v>47</v>
      </c>
      <c r="F26" s="11">
        <v>2</v>
      </c>
      <c r="I26" s="19"/>
      <c r="J26" s="44" t="s">
        <v>9</v>
      </c>
      <c r="K26" s="44" t="s">
        <v>14</v>
      </c>
      <c r="L26" s="44"/>
      <c r="M26" s="44"/>
      <c r="N26" s="44"/>
      <c r="O26" s="45" t="s">
        <v>22</v>
      </c>
      <c r="P26" s="46"/>
      <c r="Q26" s="46"/>
      <c r="R26" s="46"/>
      <c r="S26" s="46"/>
      <c r="T26" s="46"/>
      <c r="U26" s="21"/>
      <c r="V26" s="29" t="str">
        <f t="shared" si="25"/>
        <v>92 days</v>
      </c>
      <c r="W26" s="40">
        <v>44211</v>
      </c>
      <c r="X26" s="40">
        <v>44303</v>
      </c>
      <c r="AA26" s="36"/>
      <c r="AD26" s="36"/>
      <c r="AE26" s="19"/>
      <c r="AF26" s="40"/>
      <c r="AG26" s="12" t="str">
        <f t="shared" si="1"/>
        <v xml:space="preserve"> </v>
      </c>
      <c r="AH26" s="12" t="str">
        <f t="shared" si="2"/>
        <v xml:space="preserve"> </v>
      </c>
      <c r="AI26" s="12" t="str">
        <f t="shared" si="3"/>
        <v xml:space="preserve"> </v>
      </c>
      <c r="AJ26" s="12" t="str">
        <f t="shared" si="4"/>
        <v xml:space="preserve"> </v>
      </c>
      <c r="AK26" s="12" t="str">
        <f t="shared" si="5"/>
        <v xml:space="preserve"> </v>
      </c>
      <c r="AL26" s="12" t="str">
        <f t="shared" si="6"/>
        <v xml:space="preserve"> </v>
      </c>
      <c r="AM26" s="12" t="str">
        <f t="shared" si="7"/>
        <v xml:space="preserve"> </v>
      </c>
      <c r="AN26" s="11">
        <f t="shared" si="8"/>
        <v>0</v>
      </c>
      <c r="AO26" s="39" t="str">
        <f t="shared" si="23"/>
        <v/>
      </c>
      <c r="AP26" s="19"/>
      <c r="AQ26" s="11" t="b">
        <f t="shared" si="24"/>
        <v>1</v>
      </c>
      <c r="AR26" s="11" t="b">
        <f t="shared" si="9"/>
        <v>1</v>
      </c>
      <c r="AS26" s="11" t="b">
        <f t="shared" si="10"/>
        <v>1</v>
      </c>
      <c r="AT26" s="11" t="b">
        <f t="shared" si="11"/>
        <v>1</v>
      </c>
      <c r="AU26" s="11" t="b">
        <f t="shared" si="12"/>
        <v>1</v>
      </c>
      <c r="AV26" s="11" t="b">
        <f t="shared" si="13"/>
        <v>1</v>
      </c>
      <c r="AW26" s="11" t="b">
        <f t="shared" si="14"/>
        <v>1</v>
      </c>
      <c r="AX26" s="19"/>
      <c r="AY26" s="11" t="b">
        <f t="shared" si="15"/>
        <v>1</v>
      </c>
      <c r="AZ26" s="11" t="b">
        <f t="shared" si="16"/>
        <v>1</v>
      </c>
      <c r="BA26" s="11" t="b">
        <f t="shared" si="17"/>
        <v>1</v>
      </c>
      <c r="BB26" s="11" t="b">
        <f t="shared" si="18"/>
        <v>1</v>
      </c>
      <c r="BC26" s="11" t="b">
        <f t="shared" si="19"/>
        <v>1</v>
      </c>
      <c r="BD26" s="11" t="b">
        <f t="shared" si="20"/>
        <v>1</v>
      </c>
      <c r="BE26" s="11" t="b">
        <f t="shared" si="21"/>
        <v>1</v>
      </c>
      <c r="BF26" s="11" t="b">
        <f t="shared" si="22"/>
        <v>1</v>
      </c>
      <c r="BG26" s="19"/>
    </row>
    <row r="27" spans="1:59" hidden="1" x14ac:dyDescent="0.25">
      <c r="A27" t="str">
        <f t="shared" ref="A27:A28" si="31">CONCATENATE(B27,C27,D27,E27,F27,G27,H27)</f>
        <v>SM12B2A</v>
      </c>
      <c r="B27" t="s">
        <v>54</v>
      </c>
      <c r="C27" t="s">
        <v>45</v>
      </c>
      <c r="D27" s="13">
        <v>12</v>
      </c>
      <c r="E27" t="s">
        <v>47</v>
      </c>
      <c r="F27">
        <v>2</v>
      </c>
      <c r="G27" t="s">
        <v>46</v>
      </c>
      <c r="I27" s="2"/>
      <c r="J27" s="28" t="s">
        <v>26</v>
      </c>
      <c r="K27" s="44"/>
      <c r="L27" s="44"/>
      <c r="M27" s="44"/>
      <c r="N27" s="44"/>
      <c r="O27" s="45"/>
      <c r="P27" s="46" t="s">
        <v>23</v>
      </c>
      <c r="Q27" s="46"/>
      <c r="R27" s="46" t="s">
        <v>63</v>
      </c>
      <c r="S27" s="46">
        <v>0</v>
      </c>
      <c r="T27" s="46"/>
      <c r="U27" s="21"/>
      <c r="V27" s="29" t="str">
        <f t="shared" si="25"/>
        <v>92 days</v>
      </c>
      <c r="W27" s="40">
        <v>44211</v>
      </c>
      <c r="X27" s="40">
        <v>44303</v>
      </c>
      <c r="AA27" s="35"/>
      <c r="AD27" s="35"/>
      <c r="AE27" s="2"/>
      <c r="AF27" s="40"/>
      <c r="AG27" s="12" t="str">
        <f t="shared" si="1"/>
        <v xml:space="preserve"> </v>
      </c>
      <c r="AH27" s="12" t="str">
        <f t="shared" si="2"/>
        <v xml:space="preserve"> </v>
      </c>
      <c r="AI27" s="12" t="str">
        <f t="shared" si="3"/>
        <v xml:space="preserve"> </v>
      </c>
      <c r="AJ27" s="12" t="str">
        <f t="shared" si="4"/>
        <v xml:space="preserve"> </v>
      </c>
      <c r="AK27" s="12" t="str">
        <f t="shared" si="5"/>
        <v xml:space="preserve"> </v>
      </c>
      <c r="AL27" s="12" t="str">
        <f t="shared" si="6"/>
        <v xml:space="preserve"> </v>
      </c>
      <c r="AM27" s="12" t="str">
        <f t="shared" si="7"/>
        <v xml:space="preserve"> </v>
      </c>
      <c r="AN27" s="11">
        <f t="shared" si="8"/>
        <v>0</v>
      </c>
      <c r="AO27" s="39" t="str">
        <f t="shared" si="23"/>
        <v/>
      </c>
      <c r="AP27" s="19"/>
      <c r="AQ27" s="11" t="b">
        <f t="shared" si="24"/>
        <v>1</v>
      </c>
      <c r="AR27" s="11" t="b">
        <f t="shared" si="9"/>
        <v>1</v>
      </c>
      <c r="AS27" s="11" t="b">
        <f t="shared" si="10"/>
        <v>1</v>
      </c>
      <c r="AT27" s="11" t="b">
        <f t="shared" si="11"/>
        <v>1</v>
      </c>
      <c r="AU27" s="11" t="b">
        <f t="shared" si="12"/>
        <v>1</v>
      </c>
      <c r="AV27" s="11" t="b">
        <f t="shared" si="13"/>
        <v>1</v>
      </c>
      <c r="AW27" s="11" t="b">
        <f t="shared" si="14"/>
        <v>1</v>
      </c>
      <c r="AX27" s="19"/>
      <c r="AY27" s="11" t="b">
        <f t="shared" si="15"/>
        <v>1</v>
      </c>
      <c r="AZ27" s="11" t="b">
        <f t="shared" si="16"/>
        <v>1</v>
      </c>
      <c r="BA27" s="11" t="b">
        <f t="shared" si="17"/>
        <v>1</v>
      </c>
      <c r="BB27" s="11" t="b">
        <f t="shared" si="18"/>
        <v>1</v>
      </c>
      <c r="BC27" s="11" t="b">
        <f t="shared" si="19"/>
        <v>1</v>
      </c>
      <c r="BD27" s="11" t="b">
        <f t="shared" si="20"/>
        <v>1</v>
      </c>
      <c r="BE27" s="11" t="b">
        <f t="shared" si="21"/>
        <v>1</v>
      </c>
      <c r="BF27" s="11" t="b">
        <f t="shared" si="22"/>
        <v>1</v>
      </c>
      <c r="BG27" s="19"/>
    </row>
    <row r="28" spans="1:59" hidden="1" x14ac:dyDescent="0.25">
      <c r="A28" t="str">
        <f t="shared" si="31"/>
        <v>SM12B2B</v>
      </c>
      <c r="B28" t="s">
        <v>54</v>
      </c>
      <c r="C28" t="s">
        <v>45</v>
      </c>
      <c r="D28" s="13">
        <v>12</v>
      </c>
      <c r="E28" t="s">
        <v>47</v>
      </c>
      <c r="F28">
        <v>2</v>
      </c>
      <c r="G28" t="s">
        <v>47</v>
      </c>
      <c r="I28" s="2"/>
      <c r="J28" s="28" t="s">
        <v>26</v>
      </c>
      <c r="K28" s="44" t="s">
        <v>24</v>
      </c>
      <c r="L28" s="44"/>
      <c r="M28" s="44"/>
      <c r="N28" s="44"/>
      <c r="O28" s="45"/>
      <c r="P28" s="46" t="s">
        <v>25</v>
      </c>
      <c r="Q28" s="46"/>
      <c r="R28" s="46" t="s">
        <v>58</v>
      </c>
      <c r="S28" s="46">
        <v>20</v>
      </c>
      <c r="T28" s="46"/>
      <c r="U28" s="21"/>
      <c r="V28" s="29" t="str">
        <f t="shared" si="25"/>
        <v>92 days</v>
      </c>
      <c r="W28" s="40">
        <v>44211</v>
      </c>
      <c r="X28" s="40">
        <v>44303</v>
      </c>
      <c r="AA28" s="35"/>
      <c r="AD28" s="35"/>
      <c r="AE28" s="2"/>
      <c r="AF28" s="40"/>
      <c r="AG28" s="12" t="str">
        <f t="shared" si="1"/>
        <v xml:space="preserve"> </v>
      </c>
      <c r="AH28" s="12" t="str">
        <f t="shared" si="2"/>
        <v xml:space="preserve"> </v>
      </c>
      <c r="AI28" s="12" t="str">
        <f t="shared" si="3"/>
        <v xml:space="preserve"> </v>
      </c>
      <c r="AJ28" s="12" t="str">
        <f t="shared" si="4"/>
        <v xml:space="preserve"> </v>
      </c>
      <c r="AK28" s="12" t="str">
        <f t="shared" si="5"/>
        <v xml:space="preserve"> </v>
      </c>
      <c r="AL28" s="12" t="str">
        <f t="shared" si="6"/>
        <v xml:space="preserve"> </v>
      </c>
      <c r="AM28" s="12" t="str">
        <f t="shared" si="7"/>
        <v xml:space="preserve"> </v>
      </c>
      <c r="AN28" s="11">
        <f t="shared" si="8"/>
        <v>0</v>
      </c>
      <c r="AO28" s="39" t="str">
        <f t="shared" si="23"/>
        <v/>
      </c>
      <c r="AP28" s="19"/>
      <c r="AQ28" s="11" t="b">
        <f t="shared" si="24"/>
        <v>1</v>
      </c>
      <c r="AR28" s="11" t="b">
        <f t="shared" si="9"/>
        <v>1</v>
      </c>
      <c r="AS28" s="11" t="b">
        <f t="shared" si="10"/>
        <v>1</v>
      </c>
      <c r="AT28" s="11" t="b">
        <f t="shared" si="11"/>
        <v>1</v>
      </c>
      <c r="AU28" s="11" t="b">
        <f t="shared" si="12"/>
        <v>1</v>
      </c>
      <c r="AV28" s="11" t="b">
        <f t="shared" si="13"/>
        <v>1</v>
      </c>
      <c r="AW28" s="11" t="b">
        <f t="shared" si="14"/>
        <v>1</v>
      </c>
      <c r="AX28" s="19"/>
      <c r="AY28" s="11" t="b">
        <f t="shared" si="15"/>
        <v>1</v>
      </c>
      <c r="AZ28" s="11" t="b">
        <f t="shared" si="16"/>
        <v>1</v>
      </c>
      <c r="BA28" s="11" t="b">
        <f t="shared" si="17"/>
        <v>1</v>
      </c>
      <c r="BB28" s="11" t="b">
        <f t="shared" si="18"/>
        <v>1</v>
      </c>
      <c r="BC28" s="11" t="b">
        <f t="shared" si="19"/>
        <v>1</v>
      </c>
      <c r="BD28" s="11" t="b">
        <f t="shared" si="20"/>
        <v>1</v>
      </c>
      <c r="BE28" s="11" t="b">
        <f t="shared" si="21"/>
        <v>1</v>
      </c>
      <c r="BF28" s="11" t="b">
        <f t="shared" si="22"/>
        <v>1</v>
      </c>
      <c r="BG28" s="19"/>
    </row>
    <row r="29" spans="1:59" s="12" customFormat="1" hidden="1" x14ac:dyDescent="0.25">
      <c r="A29" s="12" t="str">
        <f t="shared" ref="A29" si="32">CONCATENATE(B29,C29,D29,E29,F29,G29,H29)</f>
        <v>SM12B2C</v>
      </c>
      <c r="B29" s="12" t="s">
        <v>54</v>
      </c>
      <c r="C29" s="12" t="s">
        <v>45</v>
      </c>
      <c r="D29" s="13">
        <v>12</v>
      </c>
      <c r="E29" s="12" t="s">
        <v>47</v>
      </c>
      <c r="F29" s="12">
        <v>2</v>
      </c>
      <c r="G29" s="12" t="s">
        <v>48</v>
      </c>
      <c r="I29" s="2"/>
      <c r="J29" s="44" t="s">
        <v>26</v>
      </c>
      <c r="K29" s="44"/>
      <c r="L29" s="44"/>
      <c r="M29" s="44"/>
      <c r="N29" s="44"/>
      <c r="O29" s="45"/>
      <c r="P29" s="46" t="s">
        <v>164</v>
      </c>
      <c r="Q29" s="46"/>
      <c r="R29" s="46" t="s">
        <v>58</v>
      </c>
      <c r="S29" s="46">
        <v>0</v>
      </c>
      <c r="T29" s="46"/>
      <c r="U29" s="21"/>
      <c r="V29" s="29"/>
      <c r="W29" s="40"/>
      <c r="X29" s="40"/>
      <c r="AA29" s="35"/>
      <c r="AD29" s="35"/>
      <c r="AE29" s="2"/>
      <c r="AF29" s="40"/>
      <c r="AN29" s="11"/>
      <c r="AO29" s="39"/>
      <c r="AP29" s="19"/>
      <c r="AQ29" s="11"/>
      <c r="AR29" s="11"/>
      <c r="AS29" s="11"/>
      <c r="AT29" s="11"/>
      <c r="AU29" s="11"/>
      <c r="AV29" s="11"/>
      <c r="AW29" s="11"/>
      <c r="AX29" s="19"/>
      <c r="AY29" s="11"/>
      <c r="AZ29" s="11"/>
      <c r="BA29" s="11"/>
      <c r="BB29" s="11"/>
      <c r="BC29" s="11"/>
      <c r="BD29" s="11"/>
      <c r="BE29" s="11"/>
      <c r="BF29" s="11"/>
      <c r="BG29" s="19"/>
    </row>
    <row r="30" spans="1:59" s="28" customFormat="1" ht="17.25" customHeight="1" x14ac:dyDescent="0.25">
      <c r="A30" s="2"/>
      <c r="B30" s="2"/>
      <c r="C30" s="2"/>
      <c r="D30" s="15"/>
      <c r="E30" s="2"/>
      <c r="F30" s="2"/>
      <c r="G30" s="2"/>
      <c r="H30" s="2"/>
      <c r="I30" s="2"/>
      <c r="J30" s="21" t="s">
        <v>76</v>
      </c>
      <c r="K30" s="21" t="s">
        <v>77</v>
      </c>
      <c r="L30" s="21" t="s">
        <v>78</v>
      </c>
      <c r="M30" s="21" t="s">
        <v>79</v>
      </c>
      <c r="N30" s="21" t="s">
        <v>80</v>
      </c>
      <c r="O30" s="21" t="s">
        <v>81</v>
      </c>
      <c r="P30" s="21" t="s">
        <v>82</v>
      </c>
      <c r="Q30" s="21" t="s">
        <v>83</v>
      </c>
      <c r="R30" s="21" t="s">
        <v>105</v>
      </c>
      <c r="S30" s="21" t="s">
        <v>107</v>
      </c>
      <c r="T30" s="21" t="s">
        <v>109</v>
      </c>
      <c r="U30" s="21"/>
      <c r="V30" s="2" t="s">
        <v>89</v>
      </c>
      <c r="W30" s="38" t="s">
        <v>94</v>
      </c>
      <c r="X30" s="38" t="s">
        <v>96</v>
      </c>
      <c r="Y30" s="2" t="s">
        <v>92</v>
      </c>
      <c r="Z30" s="2"/>
      <c r="AA30" s="38" t="s">
        <v>98</v>
      </c>
      <c r="AB30" s="2" t="s">
        <v>99</v>
      </c>
      <c r="AC30" s="2"/>
      <c r="AD30" s="38" t="s">
        <v>100</v>
      </c>
      <c r="AE30" s="2"/>
      <c r="AF30" s="2" t="s">
        <v>111</v>
      </c>
      <c r="AG30" s="38" t="s">
        <v>112</v>
      </c>
      <c r="AH30" s="38" t="s">
        <v>113</v>
      </c>
      <c r="AI30" s="38" t="s">
        <v>114</v>
      </c>
      <c r="AJ30" s="38" t="s">
        <v>122</v>
      </c>
      <c r="AK30" s="38" t="s">
        <v>123</v>
      </c>
      <c r="AL30" s="38" t="s">
        <v>124</v>
      </c>
      <c r="AM30" s="38" t="s">
        <v>125</v>
      </c>
      <c r="AN30" s="38" t="s">
        <v>143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</sheetData>
  <autoFilter ref="A4:AP29">
    <filterColumn colId="40">
      <customFilters>
        <customFilter operator="notEqual" val=" "/>
      </customFilters>
    </filterColumn>
  </autoFilter>
  <dataValidations count="1">
    <dataValidation type="list" allowBlank="1" showInputMessage="1" showErrorMessage="1" sqref="R5:R23 R26:R29">
      <formula1>STAFF__VOLUNTEERS__TEAMS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26"/>
  <sheetViews>
    <sheetView workbookViewId="0">
      <selection activeCell="A7" sqref="A7"/>
    </sheetView>
  </sheetViews>
  <sheetFormatPr defaultRowHeight="15" x14ac:dyDescent="0.25"/>
  <cols>
    <col min="1" max="1" width="35.7109375" style="12" customWidth="1"/>
    <col min="2" max="2" width="28" style="12" customWidth="1"/>
    <col min="3" max="16384" width="9.140625" style="12"/>
  </cols>
  <sheetData>
    <row r="1" spans="1:2" x14ac:dyDescent="0.25">
      <c r="A1" s="12" t="s">
        <v>135</v>
      </c>
    </row>
    <row r="2" spans="1:2" x14ac:dyDescent="0.25">
      <c r="A2" s="12" t="s">
        <v>63</v>
      </c>
      <c r="B2" s="12" t="s">
        <v>64</v>
      </c>
    </row>
    <row r="3" spans="1:2" x14ac:dyDescent="0.25">
      <c r="A3" s="12" t="s">
        <v>148</v>
      </c>
    </row>
    <row r="4" spans="1:2" x14ac:dyDescent="0.25">
      <c r="A4" s="12" t="s">
        <v>60</v>
      </c>
      <c r="B4" s="12" t="s">
        <v>61</v>
      </c>
    </row>
    <row r="5" spans="1:2" x14ac:dyDescent="0.25">
      <c r="A5" s="12" t="s">
        <v>58</v>
      </c>
      <c r="B5" s="12" t="s">
        <v>59</v>
      </c>
    </row>
    <row r="6" spans="1:2" x14ac:dyDescent="0.25">
      <c r="A6" s="12" t="s">
        <v>159</v>
      </c>
      <c r="B6" s="12" t="s">
        <v>59</v>
      </c>
    </row>
    <row r="7" spans="1:2" x14ac:dyDescent="0.25">
      <c r="A7" s="12" t="s">
        <v>62</v>
      </c>
      <c r="B7" s="12" t="s">
        <v>59</v>
      </c>
    </row>
    <row r="8" spans="1:2" x14ac:dyDescent="0.25">
      <c r="A8" s="12" t="s">
        <v>132</v>
      </c>
      <c r="B8" s="12" t="s">
        <v>133</v>
      </c>
    </row>
    <row r="9" spans="1:2" x14ac:dyDescent="0.25">
      <c r="A9" s="12" t="s">
        <v>70</v>
      </c>
      <c r="B9" s="12" t="s">
        <v>71</v>
      </c>
    </row>
    <row r="10" spans="1:2" x14ac:dyDescent="0.25">
      <c r="A10" s="12" t="s">
        <v>127</v>
      </c>
      <c r="B10" s="12" t="s">
        <v>128</v>
      </c>
    </row>
    <row r="11" spans="1:2" x14ac:dyDescent="0.25">
      <c r="A11" s="12" t="s">
        <v>147</v>
      </c>
      <c r="B11" s="12" t="s">
        <v>136</v>
      </c>
    </row>
    <row r="12" spans="1:2" x14ac:dyDescent="0.25">
      <c r="A12" s="12" t="s">
        <v>65</v>
      </c>
      <c r="B12" s="12" t="s">
        <v>66</v>
      </c>
    </row>
    <row r="13" spans="1:2" x14ac:dyDescent="0.25">
      <c r="A13" s="12" t="s">
        <v>69</v>
      </c>
      <c r="B13" s="12" t="s">
        <v>126</v>
      </c>
    </row>
    <row r="14" spans="1:2" x14ac:dyDescent="0.25">
      <c r="A14" s="12" t="s">
        <v>137</v>
      </c>
    </row>
    <row r="15" spans="1:2" x14ac:dyDescent="0.25">
      <c r="A15" s="12" t="s">
        <v>149</v>
      </c>
    </row>
    <row r="16" spans="1:2" x14ac:dyDescent="0.25">
      <c r="A16" s="12" t="s">
        <v>65</v>
      </c>
      <c r="B16" s="12" t="s">
        <v>66</v>
      </c>
    </row>
    <row r="17" spans="1:2" x14ac:dyDescent="0.25">
      <c r="A17" s="12" t="s">
        <v>67</v>
      </c>
      <c r="B17" s="12" t="s">
        <v>68</v>
      </c>
    </row>
    <row r="18" spans="1:2" x14ac:dyDescent="0.25">
      <c r="A18" s="12" t="s">
        <v>129</v>
      </c>
      <c r="B18" s="12" t="s">
        <v>72</v>
      </c>
    </row>
    <row r="19" spans="1:2" x14ac:dyDescent="0.25">
      <c r="A19" s="12" t="s">
        <v>73</v>
      </c>
      <c r="B19" s="12" t="s">
        <v>74</v>
      </c>
    </row>
    <row r="20" spans="1:2" x14ac:dyDescent="0.25">
      <c r="A20" s="12" t="s">
        <v>130</v>
      </c>
      <c r="B20" s="12" t="s">
        <v>75</v>
      </c>
    </row>
    <row r="21" spans="1:2" x14ac:dyDescent="0.25">
      <c r="A21" s="12" t="s">
        <v>140</v>
      </c>
    </row>
    <row r="22" spans="1:2" x14ac:dyDescent="0.25">
      <c r="A22" s="12" t="s">
        <v>138</v>
      </c>
    </row>
    <row r="23" spans="1:2" x14ac:dyDescent="0.25">
      <c r="A23" s="12" t="s">
        <v>139</v>
      </c>
    </row>
    <row r="24" spans="1:2" x14ac:dyDescent="0.25">
      <c r="A24" s="12" t="s">
        <v>131</v>
      </c>
    </row>
    <row r="26" spans="1:2" x14ac:dyDescent="0.25">
      <c r="A26" s="12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WorkingSheet</vt:lpstr>
      <vt:lpstr>DropsStaff_Vols</vt:lpstr>
      <vt:lpstr>STAFF__VOLUNTEERS__TEAMS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cp:lastPrinted>2021-05-17T04:29:59Z</cp:lastPrinted>
  <dcterms:created xsi:type="dcterms:W3CDTF">2021-05-08T23:19:31Z</dcterms:created>
  <dcterms:modified xsi:type="dcterms:W3CDTF">2021-06-18T09:55:31Z</dcterms:modified>
</cp:coreProperties>
</file>